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4\Документы\УБПиМО\Бюджет\2019\Проект закона на 2019-2021\Документы и материалы\16. Расчеты распределения МБТ\2. Субвенции\4 Единая субвенция\"/>
    </mc:Choice>
  </mc:AlternateContent>
  <bookViews>
    <workbookView xWindow="0" yWindow="0" windowWidth="19425" windowHeight="9405" firstSheet="9" activeTab="10"/>
  </bookViews>
  <sheets>
    <sheet name="2013-2015 гг (списки)" sheetId="13" state="hidden" r:id="rId1"/>
    <sheet name="2013-2015 гг (списки) (до14)" sheetId="14" state="hidden" r:id="rId2"/>
    <sheet name="2013-2015 гг (списки) (60)" sheetId="15" state="hidden" r:id="rId3"/>
    <sheet name="2013-2015 гг (списки) (100)" sheetId="16" state="hidden" r:id="rId4"/>
    <sheet name="2013-2015 гг (списки) (101)" sheetId="17" state="hidden" r:id="rId5"/>
    <sheet name="2013-2015 гг (списки) (вед)" sheetId="18" state="hidden" r:id="rId6"/>
    <sheet name="2013-2015 гг (1 кат) " sheetId="19" state="hidden" r:id="rId7"/>
    <sheet name="1 сп 2 кат" sheetId="20" state="hidden" r:id="rId8"/>
    <sheet name="1 сп 2 кат (2)" sheetId="21" state="hidden" r:id="rId9"/>
    <sheet name="приложение на 2019" sheetId="27" r:id="rId10"/>
    <sheet name="приложение на 2020-21г" sheetId="28" r:id="rId11"/>
    <sheet name="секвест" sheetId="23" state="hidden" r:id="rId12"/>
  </sheets>
  <definedNames>
    <definedName name="_xlnm.Print_Titles" localSheetId="9">'приложение на 2019'!$A:$B,'приложение на 2019'!$6:$6</definedName>
    <definedName name="_xlnm.Print_Titles" localSheetId="10">'приложение на 2020-21г'!$A:$B,'приложение на 2020-21г'!$6:$6</definedName>
    <definedName name="_xlnm.Print_Area" localSheetId="9">'приложение на 2019'!$A$1:$G$50</definedName>
    <definedName name="_xlnm.Print_Area" localSheetId="10">'приложение на 2020-21г'!$A$1:$G$51</definedName>
  </definedNames>
  <calcPr calcId="152511"/>
</workbook>
</file>

<file path=xl/calcChain.xml><?xml version="1.0" encoding="utf-8"?>
<calcChain xmlns="http://schemas.openxmlformats.org/spreadsheetml/2006/main">
  <c r="A8" i="28" l="1"/>
  <c r="A9" i="28" s="1"/>
  <c r="A10" i="28" s="1"/>
  <c r="A11" i="28" s="1"/>
  <c r="A12" i="28" s="1"/>
  <c r="A13" i="28" s="1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C48" i="27"/>
  <c r="A8" i="27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45" i="27" s="1"/>
  <c r="A46" i="27" s="1"/>
  <c r="A47" i="27" s="1"/>
  <c r="E59" i="23" l="1"/>
  <c r="D59" i="23"/>
  <c r="D61" i="23" s="1"/>
  <c r="G58" i="23"/>
  <c r="F58" i="23"/>
  <c r="G57" i="23"/>
  <c r="F57" i="23"/>
  <c r="G56" i="23"/>
  <c r="F56" i="23"/>
  <c r="G55" i="23"/>
  <c r="F55" i="23"/>
  <c r="G54" i="23"/>
  <c r="F54" i="23"/>
  <c r="G53" i="23"/>
  <c r="F53" i="23"/>
  <c r="G52" i="23"/>
  <c r="G59" i="23" s="1"/>
  <c r="F52" i="23"/>
  <c r="N49" i="23"/>
  <c r="I49" i="23"/>
  <c r="D49" i="23"/>
  <c r="C49" i="23"/>
  <c r="P48" i="23"/>
  <c r="Q48" i="23" s="1"/>
  <c r="K48" i="23"/>
  <c r="F48" i="23"/>
  <c r="P47" i="23"/>
  <c r="Q47" i="23" s="1"/>
  <c r="K47" i="23"/>
  <c r="F47" i="23"/>
  <c r="P46" i="23"/>
  <c r="Q46" i="23" s="1"/>
  <c r="K46" i="23"/>
  <c r="F46" i="23"/>
  <c r="P45" i="23"/>
  <c r="Q45" i="23" s="1"/>
  <c r="K45" i="23"/>
  <c r="F45" i="23"/>
  <c r="P44" i="23"/>
  <c r="Q44" i="23" s="1"/>
  <c r="K44" i="23"/>
  <c r="F44" i="23"/>
  <c r="P43" i="23"/>
  <c r="Q43" i="23" s="1"/>
  <c r="K43" i="23"/>
  <c r="F43" i="23"/>
  <c r="P42" i="23"/>
  <c r="Q42" i="23" s="1"/>
  <c r="K42" i="23"/>
  <c r="F42" i="23"/>
  <c r="P41" i="23"/>
  <c r="Q41" i="23" s="1"/>
  <c r="K41" i="23"/>
  <c r="F41" i="23"/>
  <c r="P40" i="23"/>
  <c r="Q40" i="23" s="1"/>
  <c r="K40" i="23"/>
  <c r="F40" i="23"/>
  <c r="P39" i="23"/>
  <c r="Q39" i="23" s="1"/>
  <c r="K39" i="23"/>
  <c r="F39" i="23"/>
  <c r="P38" i="23"/>
  <c r="Q38" i="23" s="1"/>
  <c r="K38" i="23"/>
  <c r="F38" i="23"/>
  <c r="P37" i="23"/>
  <c r="Q37" i="23" s="1"/>
  <c r="K37" i="23"/>
  <c r="F37" i="23"/>
  <c r="P36" i="23"/>
  <c r="Q36" i="23" s="1"/>
  <c r="K36" i="23"/>
  <c r="F36" i="23"/>
  <c r="P35" i="23"/>
  <c r="Q35" i="23" s="1"/>
  <c r="K35" i="23"/>
  <c r="F35" i="23"/>
  <c r="P34" i="23"/>
  <c r="Q34" i="23" s="1"/>
  <c r="K34" i="23"/>
  <c r="F34" i="23"/>
  <c r="P33" i="23"/>
  <c r="Q33" i="23" s="1"/>
  <c r="K33" i="23"/>
  <c r="F33" i="23"/>
  <c r="P32" i="23"/>
  <c r="Q32" i="23" s="1"/>
  <c r="K32" i="23"/>
  <c r="F32" i="23"/>
  <c r="P31" i="23"/>
  <c r="Q31" i="23" s="1"/>
  <c r="K31" i="23"/>
  <c r="F31" i="23"/>
  <c r="P30" i="23"/>
  <c r="Q30" i="23" s="1"/>
  <c r="K30" i="23"/>
  <c r="F30" i="23"/>
  <c r="P29" i="23"/>
  <c r="Q29" i="23" s="1"/>
  <c r="K29" i="23"/>
  <c r="F29" i="23"/>
  <c r="P28" i="23"/>
  <c r="Q28" i="23" s="1"/>
  <c r="K28" i="23"/>
  <c r="F28" i="23"/>
  <c r="P27" i="23"/>
  <c r="Q27" i="23" s="1"/>
  <c r="K27" i="23"/>
  <c r="F27" i="23"/>
  <c r="P26" i="23"/>
  <c r="Q26" i="23" s="1"/>
  <c r="K26" i="23"/>
  <c r="F26" i="23"/>
  <c r="P25" i="23"/>
  <c r="Q25" i="23" s="1"/>
  <c r="K25" i="23"/>
  <c r="F25" i="23"/>
  <c r="P24" i="23"/>
  <c r="Q24" i="23" s="1"/>
  <c r="K24" i="23"/>
  <c r="F24" i="23"/>
  <c r="P23" i="23"/>
  <c r="Q23" i="23" s="1"/>
  <c r="K23" i="23"/>
  <c r="F23" i="23"/>
  <c r="P22" i="23"/>
  <c r="Q22" i="23" s="1"/>
  <c r="K22" i="23"/>
  <c r="F22" i="23"/>
  <c r="P21" i="23"/>
  <c r="Q21" i="23" s="1"/>
  <c r="K21" i="23"/>
  <c r="F21" i="23"/>
  <c r="P20" i="23"/>
  <c r="Q20" i="23" s="1"/>
  <c r="K20" i="23"/>
  <c r="F20" i="23"/>
  <c r="P19" i="23"/>
  <c r="Q19" i="23" s="1"/>
  <c r="K19" i="23"/>
  <c r="F19" i="23"/>
  <c r="P18" i="23"/>
  <c r="Q18" i="23" s="1"/>
  <c r="K18" i="23"/>
  <c r="F18" i="23"/>
  <c r="P17" i="23"/>
  <c r="Q17" i="23" s="1"/>
  <c r="K17" i="23"/>
  <c r="F17" i="23"/>
  <c r="P16" i="23"/>
  <c r="Q16" i="23" s="1"/>
  <c r="K16" i="23"/>
  <c r="F16" i="23"/>
  <c r="P15" i="23"/>
  <c r="Q15" i="23" s="1"/>
  <c r="K15" i="23"/>
  <c r="F15" i="23"/>
  <c r="P14" i="23"/>
  <c r="Q14" i="23" s="1"/>
  <c r="K14" i="23"/>
  <c r="F14" i="23"/>
  <c r="P13" i="23"/>
  <c r="Q13" i="23" s="1"/>
  <c r="K13" i="23"/>
  <c r="F13" i="23"/>
  <c r="P12" i="23"/>
  <c r="Q12" i="23" s="1"/>
  <c r="K12" i="23"/>
  <c r="F12" i="23"/>
  <c r="P11" i="23"/>
  <c r="Q11" i="23" s="1"/>
  <c r="K11" i="23"/>
  <c r="F11" i="23"/>
  <c r="P10" i="23"/>
  <c r="Q10" i="23" s="1"/>
  <c r="K10" i="23"/>
  <c r="F10" i="23"/>
  <c r="H10" i="23" s="1"/>
  <c r="P9" i="23"/>
  <c r="Q9" i="23" s="1"/>
  <c r="K9" i="23"/>
  <c r="F9" i="23"/>
  <c r="P8" i="23"/>
  <c r="Q8" i="23" s="1"/>
  <c r="K8" i="23"/>
  <c r="F8" i="23"/>
  <c r="P7" i="23"/>
  <c r="Q7" i="23" s="1"/>
  <c r="K7" i="23"/>
  <c r="F7" i="23"/>
  <c r="A7" i="23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P6" i="23"/>
  <c r="L6" i="23"/>
  <c r="K6" i="23"/>
  <c r="F6" i="23"/>
  <c r="E59" i="21"/>
  <c r="D59" i="21"/>
  <c r="D61" i="21" s="1"/>
  <c r="G58" i="21"/>
  <c r="F58" i="21"/>
  <c r="G57" i="21"/>
  <c r="F57" i="21"/>
  <c r="G56" i="21"/>
  <c r="F56" i="21"/>
  <c r="G55" i="21"/>
  <c r="F55" i="21"/>
  <c r="G54" i="21"/>
  <c r="F54" i="21"/>
  <c r="G53" i="21"/>
  <c r="F53" i="21"/>
  <c r="G52" i="21"/>
  <c r="F52" i="21"/>
  <c r="N49" i="21"/>
  <c r="I49" i="21"/>
  <c r="D49" i="21"/>
  <c r="C49" i="21"/>
  <c r="P48" i="21"/>
  <c r="Q48" i="21" s="1"/>
  <c r="K48" i="21"/>
  <c r="L48" i="21" s="1"/>
  <c r="F48" i="21"/>
  <c r="G48" i="21" s="1"/>
  <c r="P47" i="21"/>
  <c r="Q47" i="21" s="1"/>
  <c r="K47" i="21"/>
  <c r="L47" i="21" s="1"/>
  <c r="F47" i="21"/>
  <c r="G47" i="21" s="1"/>
  <c r="P46" i="21"/>
  <c r="Q46" i="21" s="1"/>
  <c r="K46" i="21"/>
  <c r="L46" i="21" s="1"/>
  <c r="F46" i="21"/>
  <c r="G46" i="21" s="1"/>
  <c r="P45" i="21"/>
  <c r="Q45" i="21" s="1"/>
  <c r="K45" i="21"/>
  <c r="L45" i="21" s="1"/>
  <c r="F45" i="21"/>
  <c r="G45" i="21" s="1"/>
  <c r="P44" i="21"/>
  <c r="Q44" i="21" s="1"/>
  <c r="K44" i="21"/>
  <c r="L44" i="21" s="1"/>
  <c r="F44" i="21"/>
  <c r="G44" i="21" s="1"/>
  <c r="P43" i="21"/>
  <c r="Q43" i="21" s="1"/>
  <c r="K43" i="21"/>
  <c r="L43" i="21" s="1"/>
  <c r="F43" i="21"/>
  <c r="G43" i="21" s="1"/>
  <c r="P42" i="21"/>
  <c r="Q42" i="21" s="1"/>
  <c r="K42" i="21"/>
  <c r="L42" i="21" s="1"/>
  <c r="F42" i="21"/>
  <c r="G42" i="21" s="1"/>
  <c r="P41" i="21"/>
  <c r="Q41" i="21" s="1"/>
  <c r="K41" i="21"/>
  <c r="L41" i="21" s="1"/>
  <c r="F41" i="21"/>
  <c r="G41" i="21" s="1"/>
  <c r="P40" i="21"/>
  <c r="Q40" i="21" s="1"/>
  <c r="K40" i="21"/>
  <c r="L40" i="21" s="1"/>
  <c r="F40" i="21"/>
  <c r="G40" i="21" s="1"/>
  <c r="P39" i="21"/>
  <c r="Q39" i="21" s="1"/>
  <c r="K39" i="21"/>
  <c r="L39" i="21" s="1"/>
  <c r="F39" i="21"/>
  <c r="G39" i="21" s="1"/>
  <c r="P38" i="21"/>
  <c r="Q38" i="21" s="1"/>
  <c r="K38" i="21"/>
  <c r="L38" i="21" s="1"/>
  <c r="F38" i="21"/>
  <c r="G38" i="21" s="1"/>
  <c r="P37" i="21"/>
  <c r="Q37" i="21" s="1"/>
  <c r="K37" i="21"/>
  <c r="L37" i="21" s="1"/>
  <c r="F37" i="21"/>
  <c r="G37" i="21" s="1"/>
  <c r="P36" i="21"/>
  <c r="Q36" i="21" s="1"/>
  <c r="K36" i="21"/>
  <c r="L36" i="21" s="1"/>
  <c r="F36" i="21"/>
  <c r="G36" i="21" s="1"/>
  <c r="P35" i="21"/>
  <c r="Q35" i="21" s="1"/>
  <c r="K35" i="21"/>
  <c r="L35" i="21" s="1"/>
  <c r="F35" i="21"/>
  <c r="G35" i="21" s="1"/>
  <c r="P34" i="21"/>
  <c r="Q34" i="21" s="1"/>
  <c r="K34" i="21"/>
  <c r="L34" i="21" s="1"/>
  <c r="F34" i="21"/>
  <c r="G34" i="21" s="1"/>
  <c r="P33" i="21"/>
  <c r="Q33" i="21" s="1"/>
  <c r="K33" i="21"/>
  <c r="L33" i="21" s="1"/>
  <c r="F33" i="21"/>
  <c r="G33" i="21" s="1"/>
  <c r="P32" i="21"/>
  <c r="Q32" i="21" s="1"/>
  <c r="K32" i="21"/>
  <c r="L32" i="21" s="1"/>
  <c r="F32" i="21"/>
  <c r="G32" i="21" s="1"/>
  <c r="P31" i="21"/>
  <c r="Q31" i="21" s="1"/>
  <c r="K31" i="21"/>
  <c r="L31" i="21" s="1"/>
  <c r="F31" i="21"/>
  <c r="G31" i="21" s="1"/>
  <c r="P30" i="21"/>
  <c r="Q30" i="21" s="1"/>
  <c r="K30" i="21"/>
  <c r="L30" i="21" s="1"/>
  <c r="F30" i="21"/>
  <c r="G30" i="21" s="1"/>
  <c r="P29" i="21"/>
  <c r="Q29" i="21" s="1"/>
  <c r="K29" i="21"/>
  <c r="L29" i="21" s="1"/>
  <c r="F29" i="21"/>
  <c r="G29" i="21" s="1"/>
  <c r="P28" i="21"/>
  <c r="Q28" i="21" s="1"/>
  <c r="K28" i="21"/>
  <c r="L28" i="21" s="1"/>
  <c r="F28" i="21"/>
  <c r="G28" i="21" s="1"/>
  <c r="P27" i="21"/>
  <c r="Q27" i="21" s="1"/>
  <c r="K27" i="21"/>
  <c r="L27" i="21" s="1"/>
  <c r="F27" i="21"/>
  <c r="G27" i="21" s="1"/>
  <c r="P26" i="21"/>
  <c r="Q26" i="21" s="1"/>
  <c r="K26" i="21"/>
  <c r="L26" i="21" s="1"/>
  <c r="F26" i="21"/>
  <c r="G26" i="21" s="1"/>
  <c r="P25" i="21"/>
  <c r="Q25" i="21" s="1"/>
  <c r="K25" i="21"/>
  <c r="L25" i="21" s="1"/>
  <c r="F25" i="21"/>
  <c r="G25" i="21" s="1"/>
  <c r="P24" i="21"/>
  <c r="Q24" i="21" s="1"/>
  <c r="K24" i="21"/>
  <c r="L24" i="21" s="1"/>
  <c r="F24" i="21"/>
  <c r="G24" i="21" s="1"/>
  <c r="P23" i="21"/>
  <c r="Q23" i="21" s="1"/>
  <c r="K23" i="21"/>
  <c r="L23" i="21" s="1"/>
  <c r="F23" i="21"/>
  <c r="G23" i="21" s="1"/>
  <c r="P22" i="21"/>
  <c r="Q22" i="21" s="1"/>
  <c r="K22" i="21"/>
  <c r="L22" i="21" s="1"/>
  <c r="F22" i="21"/>
  <c r="G22" i="21" s="1"/>
  <c r="P21" i="21"/>
  <c r="Q21" i="21" s="1"/>
  <c r="K21" i="21"/>
  <c r="L21" i="21" s="1"/>
  <c r="F21" i="21"/>
  <c r="G21" i="21" s="1"/>
  <c r="P20" i="21"/>
  <c r="Q20" i="21" s="1"/>
  <c r="K20" i="21"/>
  <c r="L20" i="21" s="1"/>
  <c r="F20" i="21"/>
  <c r="G20" i="21" s="1"/>
  <c r="P19" i="21"/>
  <c r="Q19" i="21" s="1"/>
  <c r="K19" i="21"/>
  <c r="L19" i="21" s="1"/>
  <c r="F19" i="21"/>
  <c r="G19" i="21" s="1"/>
  <c r="P18" i="21"/>
  <c r="Q18" i="21" s="1"/>
  <c r="K18" i="21"/>
  <c r="L18" i="21" s="1"/>
  <c r="F18" i="21"/>
  <c r="G18" i="21" s="1"/>
  <c r="P17" i="21"/>
  <c r="Q17" i="21" s="1"/>
  <c r="K17" i="21"/>
  <c r="L17" i="21" s="1"/>
  <c r="F17" i="21"/>
  <c r="G17" i="21" s="1"/>
  <c r="P16" i="21"/>
  <c r="Q16" i="21" s="1"/>
  <c r="K16" i="21"/>
  <c r="L16" i="21" s="1"/>
  <c r="F16" i="21"/>
  <c r="G16" i="21" s="1"/>
  <c r="P15" i="21"/>
  <c r="Q15" i="21" s="1"/>
  <c r="K15" i="21"/>
  <c r="L15" i="21" s="1"/>
  <c r="F15" i="21"/>
  <c r="G15" i="21" s="1"/>
  <c r="P14" i="21"/>
  <c r="Q14" i="21" s="1"/>
  <c r="K14" i="21"/>
  <c r="L14" i="21" s="1"/>
  <c r="F14" i="21"/>
  <c r="G14" i="21" s="1"/>
  <c r="P13" i="21"/>
  <c r="Q13" i="21" s="1"/>
  <c r="K13" i="21"/>
  <c r="L13" i="21" s="1"/>
  <c r="F13" i="21"/>
  <c r="G13" i="21" s="1"/>
  <c r="P12" i="21"/>
  <c r="Q12" i="21" s="1"/>
  <c r="K12" i="21"/>
  <c r="L12" i="21" s="1"/>
  <c r="F12" i="21"/>
  <c r="G12" i="21" s="1"/>
  <c r="P11" i="21"/>
  <c r="Q11" i="21" s="1"/>
  <c r="K11" i="21"/>
  <c r="L11" i="21" s="1"/>
  <c r="F11" i="21"/>
  <c r="G11" i="21" s="1"/>
  <c r="P10" i="21"/>
  <c r="Q10" i="21" s="1"/>
  <c r="K10" i="21"/>
  <c r="L10" i="21" s="1"/>
  <c r="F10" i="21"/>
  <c r="G10" i="21" s="1"/>
  <c r="P9" i="21"/>
  <c r="Q9" i="21" s="1"/>
  <c r="K9" i="21"/>
  <c r="L9" i="21" s="1"/>
  <c r="F9" i="21"/>
  <c r="G9" i="21" s="1"/>
  <c r="P8" i="21"/>
  <c r="Q8" i="21" s="1"/>
  <c r="K8" i="21"/>
  <c r="L8" i="21" s="1"/>
  <c r="F8" i="21"/>
  <c r="G8" i="21" s="1"/>
  <c r="P7" i="21"/>
  <c r="Q7" i="21" s="1"/>
  <c r="K7" i="21"/>
  <c r="L7" i="21" s="1"/>
  <c r="F7" i="21"/>
  <c r="G7" i="21" s="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P6" i="21"/>
  <c r="K6" i="21"/>
  <c r="K49" i="21" s="1"/>
  <c r="F6" i="21"/>
  <c r="G53" i="20"/>
  <c r="G54" i="20"/>
  <c r="G55" i="20"/>
  <c r="G56" i="20"/>
  <c r="G57" i="20"/>
  <c r="G58" i="20"/>
  <c r="G52" i="20"/>
  <c r="F53" i="20"/>
  <c r="F54" i="20"/>
  <c r="F55" i="20"/>
  <c r="F56" i="20"/>
  <c r="F57" i="20"/>
  <c r="F58" i="20"/>
  <c r="F52" i="20"/>
  <c r="E59" i="20"/>
  <c r="D59" i="20"/>
  <c r="D61" i="20" s="1"/>
  <c r="N49" i="20"/>
  <c r="P48" i="20"/>
  <c r="Q48" i="20" s="1"/>
  <c r="P47" i="20"/>
  <c r="Q47" i="20" s="1"/>
  <c r="P46" i="20"/>
  <c r="Q46" i="20" s="1"/>
  <c r="P45" i="20"/>
  <c r="P44" i="20"/>
  <c r="Q44" i="20" s="1"/>
  <c r="P43" i="20"/>
  <c r="Q43" i="20" s="1"/>
  <c r="P42" i="20"/>
  <c r="Q42" i="20" s="1"/>
  <c r="P41" i="20"/>
  <c r="P40" i="20"/>
  <c r="Q40" i="20" s="1"/>
  <c r="P39" i="20"/>
  <c r="Q39" i="20" s="1"/>
  <c r="P38" i="20"/>
  <c r="Q38" i="20" s="1"/>
  <c r="P37" i="20"/>
  <c r="P36" i="20"/>
  <c r="Q36" i="20" s="1"/>
  <c r="P35" i="20"/>
  <c r="Q35" i="20" s="1"/>
  <c r="P34" i="20"/>
  <c r="Q34" i="20" s="1"/>
  <c r="P33" i="20"/>
  <c r="P32" i="20"/>
  <c r="Q32" i="20" s="1"/>
  <c r="P31" i="20"/>
  <c r="Q31" i="20" s="1"/>
  <c r="P30" i="20"/>
  <c r="Q30" i="20" s="1"/>
  <c r="P29" i="20"/>
  <c r="P28" i="20"/>
  <c r="Q28" i="20" s="1"/>
  <c r="P27" i="20"/>
  <c r="Q27" i="20" s="1"/>
  <c r="P26" i="20"/>
  <c r="Q26" i="20" s="1"/>
  <c r="P25" i="20"/>
  <c r="P24" i="20"/>
  <c r="Q24" i="20" s="1"/>
  <c r="P23" i="20"/>
  <c r="Q23" i="20" s="1"/>
  <c r="P22" i="20"/>
  <c r="Q22" i="20" s="1"/>
  <c r="P21" i="20"/>
  <c r="P20" i="20"/>
  <c r="Q20" i="20" s="1"/>
  <c r="P19" i="20"/>
  <c r="Q19" i="20" s="1"/>
  <c r="P18" i="20"/>
  <c r="Q18" i="20" s="1"/>
  <c r="P17" i="20"/>
  <c r="P16" i="20"/>
  <c r="Q16" i="20" s="1"/>
  <c r="P15" i="20"/>
  <c r="Q15" i="20" s="1"/>
  <c r="P14" i="20"/>
  <c r="Q14" i="20" s="1"/>
  <c r="P13" i="20"/>
  <c r="Q13" i="20" s="1"/>
  <c r="P12" i="20"/>
  <c r="Q12" i="20" s="1"/>
  <c r="P11" i="20"/>
  <c r="Q11" i="20" s="1"/>
  <c r="P10" i="20"/>
  <c r="P9" i="20"/>
  <c r="Q9" i="20" s="1"/>
  <c r="P8" i="20"/>
  <c r="Q8" i="20" s="1"/>
  <c r="P7" i="20"/>
  <c r="Q7" i="20" s="1"/>
  <c r="P6" i="20"/>
  <c r="I49" i="20"/>
  <c r="K48" i="20"/>
  <c r="L48" i="20" s="1"/>
  <c r="K47" i="20"/>
  <c r="K46" i="20"/>
  <c r="L46" i="20" s="1"/>
  <c r="K45" i="20"/>
  <c r="L45" i="20" s="1"/>
  <c r="K44" i="20"/>
  <c r="L44" i="20" s="1"/>
  <c r="K43" i="20"/>
  <c r="K42" i="20"/>
  <c r="L42" i="20" s="1"/>
  <c r="K41" i="20"/>
  <c r="L41" i="20" s="1"/>
  <c r="K40" i="20"/>
  <c r="L40" i="20" s="1"/>
  <c r="K39" i="20"/>
  <c r="K38" i="20"/>
  <c r="L38" i="20" s="1"/>
  <c r="K37" i="20"/>
  <c r="K36" i="20"/>
  <c r="K35" i="20"/>
  <c r="K34" i="20"/>
  <c r="L34" i="20" s="1"/>
  <c r="K33" i="20"/>
  <c r="K32" i="20"/>
  <c r="K31" i="20"/>
  <c r="K30" i="20"/>
  <c r="L30" i="20" s="1"/>
  <c r="K29" i="20"/>
  <c r="K28" i="20"/>
  <c r="K27" i="20"/>
  <c r="K26" i="20"/>
  <c r="L26" i="20" s="1"/>
  <c r="K25" i="20"/>
  <c r="K24" i="20"/>
  <c r="K23" i="20"/>
  <c r="K22" i="20"/>
  <c r="L22" i="20" s="1"/>
  <c r="K21" i="20"/>
  <c r="K20" i="20"/>
  <c r="K19" i="20"/>
  <c r="K18" i="20"/>
  <c r="L18" i="20" s="1"/>
  <c r="K17" i="20"/>
  <c r="K16" i="20"/>
  <c r="K15" i="20"/>
  <c r="K14" i="20"/>
  <c r="L14" i="20" s="1"/>
  <c r="K13" i="20"/>
  <c r="L13" i="20" s="1"/>
  <c r="K12" i="20"/>
  <c r="K11" i="20"/>
  <c r="L11" i="20" s="1"/>
  <c r="K10" i="20"/>
  <c r="K9" i="20"/>
  <c r="L9" i="20" s="1"/>
  <c r="K8" i="20"/>
  <c r="K7" i="20"/>
  <c r="L7" i="20" s="1"/>
  <c r="K6" i="20"/>
  <c r="F48" i="20"/>
  <c r="F47" i="20"/>
  <c r="G47" i="20" s="1"/>
  <c r="F46" i="20"/>
  <c r="F45" i="20"/>
  <c r="G45" i="20" s="1"/>
  <c r="F44" i="20"/>
  <c r="G44" i="20" s="1"/>
  <c r="F43" i="20"/>
  <c r="G43" i="20" s="1"/>
  <c r="F42" i="20"/>
  <c r="F41" i="20"/>
  <c r="G41" i="20" s="1"/>
  <c r="F40" i="20"/>
  <c r="F39" i="20"/>
  <c r="G39" i="20" s="1"/>
  <c r="F38" i="20"/>
  <c r="F37" i="20"/>
  <c r="G37" i="20" s="1"/>
  <c r="F36" i="20"/>
  <c r="G36" i="20" s="1"/>
  <c r="F35" i="20"/>
  <c r="G35" i="20" s="1"/>
  <c r="F34" i="20"/>
  <c r="F33" i="20"/>
  <c r="G33" i="20" s="1"/>
  <c r="F32" i="20"/>
  <c r="F31" i="20"/>
  <c r="G31" i="20" s="1"/>
  <c r="F30" i="20"/>
  <c r="F29" i="20"/>
  <c r="G29" i="20" s="1"/>
  <c r="F28" i="20"/>
  <c r="G28" i="20" s="1"/>
  <c r="F27" i="20"/>
  <c r="G27" i="20" s="1"/>
  <c r="F26" i="20"/>
  <c r="F25" i="20"/>
  <c r="G25" i="20" s="1"/>
  <c r="F24" i="20"/>
  <c r="F23" i="20"/>
  <c r="G23" i="20" s="1"/>
  <c r="F22" i="20"/>
  <c r="F21" i="20"/>
  <c r="G21" i="20" s="1"/>
  <c r="F20" i="20"/>
  <c r="G20" i="20" s="1"/>
  <c r="F19" i="20"/>
  <c r="G19" i="20" s="1"/>
  <c r="F18" i="20"/>
  <c r="G18" i="20" s="1"/>
  <c r="F17" i="20"/>
  <c r="G17" i="20" s="1"/>
  <c r="F16" i="20"/>
  <c r="F15" i="20"/>
  <c r="G15" i="20" s="1"/>
  <c r="F14" i="20"/>
  <c r="F13" i="20"/>
  <c r="G13" i="20" s="1"/>
  <c r="F12" i="20"/>
  <c r="G12" i="20" s="1"/>
  <c r="F11" i="20"/>
  <c r="G11" i="20" s="1"/>
  <c r="F10" i="20"/>
  <c r="G10" i="20" s="1"/>
  <c r="F9" i="20"/>
  <c r="F8" i="20"/>
  <c r="G8" i="20" s="1"/>
  <c r="F7" i="20"/>
  <c r="G7" i="20" s="1"/>
  <c r="F6" i="20"/>
  <c r="G6" i="20" s="1"/>
  <c r="G9" i="20"/>
  <c r="G14" i="20"/>
  <c r="G16" i="20"/>
  <c r="G22" i="20"/>
  <c r="G24" i="20"/>
  <c r="G26" i="20"/>
  <c r="G30" i="20"/>
  <c r="G32" i="20"/>
  <c r="G34" i="20"/>
  <c r="G38" i="20"/>
  <c r="G40" i="20"/>
  <c r="G42" i="20"/>
  <c r="G46" i="20"/>
  <c r="G48" i="20"/>
  <c r="D49" i="20"/>
  <c r="C49" i="20"/>
  <c r="A7" i="20"/>
  <c r="A8" i="20" s="1"/>
  <c r="A9" i="20" s="1"/>
  <c r="A10" i="20" s="1"/>
  <c r="A11" i="20" s="1"/>
  <c r="A12" i="20" s="1"/>
  <c r="A13" i="20" s="1"/>
  <c r="A14" i="20" s="1"/>
  <c r="A15" i="20" s="1"/>
  <c r="A16" i="20" s="1"/>
  <c r="S50" i="19"/>
  <c r="R50" i="19"/>
  <c r="M50" i="19"/>
  <c r="L50" i="19"/>
  <c r="D50" i="19"/>
  <c r="C50" i="19"/>
  <c r="U49" i="19"/>
  <c r="O49" i="19"/>
  <c r="F49" i="19"/>
  <c r="H49" i="19" s="1"/>
  <c r="U48" i="19"/>
  <c r="V48" i="19" s="1"/>
  <c r="O48" i="19"/>
  <c r="F48" i="19"/>
  <c r="H48" i="19" s="1"/>
  <c r="U47" i="19"/>
  <c r="O47" i="19"/>
  <c r="F47" i="19"/>
  <c r="H47" i="19" s="1"/>
  <c r="U46" i="19"/>
  <c r="V46" i="19" s="1"/>
  <c r="O46" i="19"/>
  <c r="F46" i="19"/>
  <c r="H46" i="19" s="1"/>
  <c r="U45" i="19"/>
  <c r="O45" i="19"/>
  <c r="P45" i="19" s="1"/>
  <c r="F45" i="19"/>
  <c r="H45" i="19" s="1"/>
  <c r="U44" i="19"/>
  <c r="V44" i="19" s="1"/>
  <c r="O44" i="19"/>
  <c r="F44" i="19"/>
  <c r="H44" i="19" s="1"/>
  <c r="U43" i="19"/>
  <c r="O43" i="19"/>
  <c r="P43" i="19" s="1"/>
  <c r="F43" i="19"/>
  <c r="U42" i="19"/>
  <c r="V42" i="19" s="1"/>
  <c r="O42" i="19"/>
  <c r="F42" i="19"/>
  <c r="H42" i="19" s="1"/>
  <c r="U41" i="19"/>
  <c r="O41" i="19"/>
  <c r="F41" i="19"/>
  <c r="H41" i="19" s="1"/>
  <c r="U40" i="19"/>
  <c r="O40" i="19"/>
  <c r="F40" i="19"/>
  <c r="H40" i="19" s="1"/>
  <c r="U39" i="19"/>
  <c r="O39" i="19"/>
  <c r="F39" i="19"/>
  <c r="H39" i="19" s="1"/>
  <c r="U38" i="19"/>
  <c r="O38" i="19"/>
  <c r="F38" i="19"/>
  <c r="H38" i="19" s="1"/>
  <c r="U37" i="19"/>
  <c r="O37" i="19"/>
  <c r="P37" i="19" s="1"/>
  <c r="F37" i="19"/>
  <c r="H37" i="19" s="1"/>
  <c r="U36" i="19"/>
  <c r="V36" i="19" s="1"/>
  <c r="O36" i="19"/>
  <c r="F36" i="19"/>
  <c r="H36" i="19" s="1"/>
  <c r="U35" i="19"/>
  <c r="O35" i="19"/>
  <c r="P35" i="19" s="1"/>
  <c r="F35" i="19"/>
  <c r="H35" i="19" s="1"/>
  <c r="U34" i="19"/>
  <c r="V34" i="19" s="1"/>
  <c r="O34" i="19"/>
  <c r="F34" i="19"/>
  <c r="H34" i="19" s="1"/>
  <c r="U33" i="19"/>
  <c r="O33" i="19"/>
  <c r="F33" i="19"/>
  <c r="H33" i="19" s="1"/>
  <c r="U32" i="19"/>
  <c r="O32" i="19"/>
  <c r="F32" i="19"/>
  <c r="H32" i="19" s="1"/>
  <c r="U31" i="19"/>
  <c r="O31" i="19"/>
  <c r="G31" i="19"/>
  <c r="I31" i="19" s="1"/>
  <c r="F31" i="19"/>
  <c r="H31" i="19" s="1"/>
  <c r="U30" i="19"/>
  <c r="O30" i="19"/>
  <c r="F30" i="19"/>
  <c r="H30" i="19" s="1"/>
  <c r="U29" i="19"/>
  <c r="O29" i="19"/>
  <c r="P29" i="19" s="1"/>
  <c r="F29" i="19"/>
  <c r="H29" i="19" s="1"/>
  <c r="U28" i="19"/>
  <c r="V28" i="19" s="1"/>
  <c r="O28" i="19"/>
  <c r="F28" i="19"/>
  <c r="H28" i="19" s="1"/>
  <c r="U27" i="19"/>
  <c r="O27" i="19"/>
  <c r="P27" i="19" s="1"/>
  <c r="F27" i="19"/>
  <c r="H27" i="19" s="1"/>
  <c r="U26" i="19"/>
  <c r="O26" i="19"/>
  <c r="F26" i="19"/>
  <c r="H26" i="19" s="1"/>
  <c r="U25" i="19"/>
  <c r="O25" i="19"/>
  <c r="P25" i="19" s="1"/>
  <c r="F25" i="19"/>
  <c r="H25" i="19" s="1"/>
  <c r="U24" i="19"/>
  <c r="V24" i="19" s="1"/>
  <c r="O24" i="19"/>
  <c r="F24" i="19"/>
  <c r="H24" i="19" s="1"/>
  <c r="U23" i="19"/>
  <c r="O23" i="19"/>
  <c r="P23" i="19" s="1"/>
  <c r="F23" i="19"/>
  <c r="H23" i="19" s="1"/>
  <c r="U22" i="19"/>
  <c r="O22" i="19"/>
  <c r="F22" i="19"/>
  <c r="H22" i="19" s="1"/>
  <c r="U21" i="19"/>
  <c r="O21" i="19"/>
  <c r="P21" i="19" s="1"/>
  <c r="F21" i="19"/>
  <c r="H21" i="19" s="1"/>
  <c r="U20" i="19"/>
  <c r="O20" i="19"/>
  <c r="F20" i="19"/>
  <c r="H20" i="19" s="1"/>
  <c r="U19" i="19"/>
  <c r="O19" i="19"/>
  <c r="P19" i="19" s="1"/>
  <c r="F19" i="19"/>
  <c r="H19" i="19" s="1"/>
  <c r="U18" i="19"/>
  <c r="O18" i="19"/>
  <c r="F18" i="19"/>
  <c r="H18" i="19" s="1"/>
  <c r="U17" i="19"/>
  <c r="O17" i="19"/>
  <c r="P17" i="19" s="1"/>
  <c r="G17" i="19"/>
  <c r="F17" i="19"/>
  <c r="H17" i="19" s="1"/>
  <c r="U16" i="19"/>
  <c r="V16" i="19" s="1"/>
  <c r="O16" i="19"/>
  <c r="F16" i="19"/>
  <c r="H16" i="19" s="1"/>
  <c r="U15" i="19"/>
  <c r="O15" i="19"/>
  <c r="P15" i="19" s="1"/>
  <c r="F15" i="19"/>
  <c r="U14" i="19"/>
  <c r="V14" i="19" s="1"/>
  <c r="O14" i="19"/>
  <c r="F14" i="19"/>
  <c r="H14" i="19" s="1"/>
  <c r="U13" i="19"/>
  <c r="O13" i="19"/>
  <c r="F13" i="19"/>
  <c r="H13" i="19" s="1"/>
  <c r="U12" i="19"/>
  <c r="O12" i="19"/>
  <c r="F12" i="19"/>
  <c r="H12" i="19" s="1"/>
  <c r="U11" i="19"/>
  <c r="O11" i="19"/>
  <c r="F11" i="19"/>
  <c r="H11" i="19" s="1"/>
  <c r="U10" i="19"/>
  <c r="O10" i="19"/>
  <c r="F10" i="19"/>
  <c r="H10" i="19" s="1"/>
  <c r="U9" i="19"/>
  <c r="O9" i="19"/>
  <c r="P9" i="19" s="1"/>
  <c r="F9" i="19"/>
  <c r="H9" i="19" s="1"/>
  <c r="U8" i="19"/>
  <c r="V8" i="19" s="1"/>
  <c r="O8" i="19"/>
  <c r="F8" i="19"/>
  <c r="H8" i="19" s="1"/>
  <c r="U7" i="19"/>
  <c r="O7" i="19"/>
  <c r="P7" i="19" s="1"/>
  <c r="F7" i="19"/>
  <c r="H7" i="19" s="1"/>
  <c r="A7" i="19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U6" i="19"/>
  <c r="O6" i="19"/>
  <c r="F6" i="19"/>
  <c r="H6" i="19" s="1"/>
  <c r="S50" i="18"/>
  <c r="R50" i="18"/>
  <c r="U49" i="18"/>
  <c r="U48" i="18"/>
  <c r="U47" i="18"/>
  <c r="U46" i="18"/>
  <c r="V46" i="18" s="1"/>
  <c r="U45" i="18"/>
  <c r="U44" i="18"/>
  <c r="U43" i="18"/>
  <c r="U42" i="18"/>
  <c r="V42" i="18" s="1"/>
  <c r="U41" i="18"/>
  <c r="U40" i="18"/>
  <c r="U39" i="18"/>
  <c r="V38" i="18"/>
  <c r="U38" i="18"/>
  <c r="U37" i="18"/>
  <c r="U36" i="18"/>
  <c r="U35" i="18"/>
  <c r="V34" i="18"/>
  <c r="U34" i="18"/>
  <c r="U33" i="18"/>
  <c r="U32" i="18"/>
  <c r="U31" i="18"/>
  <c r="U30" i="18"/>
  <c r="V30" i="18" s="1"/>
  <c r="U29" i="18"/>
  <c r="U28" i="18"/>
  <c r="U27" i="18"/>
  <c r="U26" i="18"/>
  <c r="V26" i="18" s="1"/>
  <c r="U25" i="18"/>
  <c r="U24" i="18"/>
  <c r="U23" i="18"/>
  <c r="V22" i="18"/>
  <c r="U22" i="18"/>
  <c r="U21" i="18"/>
  <c r="U20" i="18"/>
  <c r="U19" i="18"/>
  <c r="V18" i="18"/>
  <c r="U18" i="18"/>
  <c r="U17" i="18"/>
  <c r="U16" i="18"/>
  <c r="U15" i="18"/>
  <c r="U14" i="18"/>
  <c r="V14" i="18" s="1"/>
  <c r="U13" i="18"/>
  <c r="U12" i="18"/>
  <c r="U11" i="18"/>
  <c r="U10" i="18"/>
  <c r="V10" i="18" s="1"/>
  <c r="U9" i="18"/>
  <c r="U8" i="18"/>
  <c r="U7" i="18"/>
  <c r="V6" i="18"/>
  <c r="U6" i="18"/>
  <c r="O7" i="18"/>
  <c r="O8" i="18"/>
  <c r="O9" i="18"/>
  <c r="P9" i="18" s="1"/>
  <c r="O10" i="18"/>
  <c r="O11" i="18"/>
  <c r="O12" i="18"/>
  <c r="P12" i="18" s="1"/>
  <c r="O13" i="18"/>
  <c r="P13" i="18" s="1"/>
  <c r="O14" i="18"/>
  <c r="O15" i="18"/>
  <c r="O16" i="18"/>
  <c r="P16" i="18" s="1"/>
  <c r="O17" i="18"/>
  <c r="P17" i="18" s="1"/>
  <c r="O18" i="18"/>
  <c r="O19" i="18"/>
  <c r="P19" i="18" s="1"/>
  <c r="O20" i="18"/>
  <c r="O21" i="18"/>
  <c r="P21" i="18" s="1"/>
  <c r="O22" i="18"/>
  <c r="O23" i="18"/>
  <c r="P23" i="18" s="1"/>
  <c r="O24" i="18"/>
  <c r="O25" i="18"/>
  <c r="P25" i="18" s="1"/>
  <c r="O26" i="18"/>
  <c r="O27" i="18"/>
  <c r="P27" i="18" s="1"/>
  <c r="O28" i="18"/>
  <c r="P28" i="18" s="1"/>
  <c r="O29" i="18"/>
  <c r="P29" i="18" s="1"/>
  <c r="O30" i="18"/>
  <c r="O31" i="18"/>
  <c r="P31" i="18" s="1"/>
  <c r="O32" i="18"/>
  <c r="P32" i="18" s="1"/>
  <c r="O33" i="18"/>
  <c r="O34" i="18"/>
  <c r="O35" i="18"/>
  <c r="O36" i="18"/>
  <c r="P36" i="18" s="1"/>
  <c r="O37" i="18"/>
  <c r="P37" i="18" s="1"/>
  <c r="O38" i="18"/>
  <c r="O39" i="18"/>
  <c r="P39" i="18" s="1"/>
  <c r="O40" i="18"/>
  <c r="O41" i="18"/>
  <c r="O42" i="18"/>
  <c r="O43" i="18"/>
  <c r="O44" i="18"/>
  <c r="O45" i="18"/>
  <c r="P45" i="18" s="1"/>
  <c r="O46" i="18"/>
  <c r="O47" i="18"/>
  <c r="P47" i="18" s="1"/>
  <c r="O48" i="18"/>
  <c r="P48" i="18" s="1"/>
  <c r="O49" i="18"/>
  <c r="O6" i="18"/>
  <c r="F7" i="18"/>
  <c r="H7" i="18" s="1"/>
  <c r="F8" i="18"/>
  <c r="F9" i="18"/>
  <c r="H9" i="18" s="1"/>
  <c r="F10" i="18"/>
  <c r="F11" i="18"/>
  <c r="H11" i="18" s="1"/>
  <c r="F12" i="18"/>
  <c r="G12" i="18" s="1"/>
  <c r="F13" i="18"/>
  <c r="H13" i="18" s="1"/>
  <c r="F14" i="18"/>
  <c r="F15" i="18"/>
  <c r="H15" i="18" s="1"/>
  <c r="F16" i="18"/>
  <c r="G16" i="18" s="1"/>
  <c r="F17" i="18"/>
  <c r="H17" i="18" s="1"/>
  <c r="F18" i="18"/>
  <c r="F19" i="18"/>
  <c r="F20" i="18"/>
  <c r="G20" i="18" s="1"/>
  <c r="F21" i="18"/>
  <c r="H21" i="18" s="1"/>
  <c r="F22" i="18"/>
  <c r="F23" i="18"/>
  <c r="F24" i="18"/>
  <c r="F25" i="18"/>
  <c r="H25" i="18" s="1"/>
  <c r="F26" i="18"/>
  <c r="F27" i="18"/>
  <c r="F28" i="18"/>
  <c r="F29" i="18"/>
  <c r="H29" i="18" s="1"/>
  <c r="F30" i="18"/>
  <c r="F31" i="18"/>
  <c r="F32" i="18"/>
  <c r="G32" i="18" s="1"/>
  <c r="F33" i="18"/>
  <c r="H33" i="18" s="1"/>
  <c r="F34" i="18"/>
  <c r="F35" i="18"/>
  <c r="H35" i="18" s="1"/>
  <c r="F36" i="18"/>
  <c r="G36" i="18" s="1"/>
  <c r="F37" i="18"/>
  <c r="F38" i="18"/>
  <c r="F39" i="18"/>
  <c r="F40" i="18"/>
  <c r="F41" i="18"/>
  <c r="H41" i="18" s="1"/>
  <c r="F42" i="18"/>
  <c r="F43" i="18"/>
  <c r="H43" i="18" s="1"/>
  <c r="F44" i="18"/>
  <c r="F45" i="18"/>
  <c r="H45" i="18" s="1"/>
  <c r="F46" i="18"/>
  <c r="F47" i="18"/>
  <c r="F48" i="18"/>
  <c r="G48" i="18" s="1"/>
  <c r="F49" i="18"/>
  <c r="H49" i="18" s="1"/>
  <c r="F6" i="18"/>
  <c r="M50" i="18"/>
  <c r="L50" i="18"/>
  <c r="D50" i="18"/>
  <c r="C50" i="18"/>
  <c r="H47" i="18"/>
  <c r="P46" i="18"/>
  <c r="G46" i="18"/>
  <c r="P44" i="18"/>
  <c r="G44" i="18"/>
  <c r="P42" i="18"/>
  <c r="G42" i="18"/>
  <c r="P40" i="18"/>
  <c r="G40" i="18"/>
  <c r="H39" i="18"/>
  <c r="P38" i="18"/>
  <c r="G38" i="18"/>
  <c r="H37" i="18"/>
  <c r="P34" i="18"/>
  <c r="G34" i="18"/>
  <c r="H31" i="18"/>
  <c r="P30" i="18"/>
  <c r="G30" i="18"/>
  <c r="G28" i="18"/>
  <c r="H27" i="18"/>
  <c r="P26" i="18"/>
  <c r="G26" i="18"/>
  <c r="P24" i="18"/>
  <c r="G24" i="18"/>
  <c r="H23" i="18"/>
  <c r="P22" i="18"/>
  <c r="G22" i="18"/>
  <c r="P20" i="18"/>
  <c r="H19" i="18"/>
  <c r="P18" i="18"/>
  <c r="G18" i="18"/>
  <c r="P14" i="18"/>
  <c r="G14" i="18"/>
  <c r="P11" i="18"/>
  <c r="P10" i="18"/>
  <c r="G10" i="18"/>
  <c r="P8" i="18"/>
  <c r="G8" i="18"/>
  <c r="P7" i="18"/>
  <c r="A7" i="18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G6" i="18"/>
  <c r="U50" i="17"/>
  <c r="T50" i="17"/>
  <c r="N50" i="17"/>
  <c r="M50" i="17"/>
  <c r="F50" i="17"/>
  <c r="D50" i="17"/>
  <c r="C50" i="17"/>
  <c r="X49" i="17"/>
  <c r="Y49" i="17" s="1"/>
  <c r="Q49" i="17"/>
  <c r="R49" i="17" s="1"/>
  <c r="G49" i="17"/>
  <c r="I49" i="17" s="1"/>
  <c r="X48" i="17"/>
  <c r="Y48" i="17" s="1"/>
  <c r="Q48" i="17"/>
  <c r="R48" i="17" s="1"/>
  <c r="G48" i="17"/>
  <c r="H48" i="17" s="1"/>
  <c r="X47" i="17"/>
  <c r="Y47" i="17" s="1"/>
  <c r="Q47" i="17"/>
  <c r="R47" i="17" s="1"/>
  <c r="G47" i="17"/>
  <c r="I47" i="17" s="1"/>
  <c r="X46" i="17"/>
  <c r="Y46" i="17" s="1"/>
  <c r="Q46" i="17"/>
  <c r="R46" i="17" s="1"/>
  <c r="G46" i="17"/>
  <c r="H46" i="17" s="1"/>
  <c r="X45" i="17"/>
  <c r="Y45" i="17" s="1"/>
  <c r="Q45" i="17"/>
  <c r="R45" i="17" s="1"/>
  <c r="G45" i="17"/>
  <c r="I45" i="17" s="1"/>
  <c r="X44" i="17"/>
  <c r="Y44" i="17" s="1"/>
  <c r="Q44" i="17"/>
  <c r="R44" i="17" s="1"/>
  <c r="G44" i="17"/>
  <c r="H44" i="17" s="1"/>
  <c r="X43" i="17"/>
  <c r="Y43" i="17" s="1"/>
  <c r="Q43" i="17"/>
  <c r="G43" i="17"/>
  <c r="I43" i="17" s="1"/>
  <c r="X42" i="17"/>
  <c r="Y42" i="17" s="1"/>
  <c r="Q42" i="17"/>
  <c r="R42" i="17" s="1"/>
  <c r="G42" i="17"/>
  <c r="H42" i="17" s="1"/>
  <c r="X41" i="17"/>
  <c r="Y41" i="17" s="1"/>
  <c r="Q41" i="17"/>
  <c r="R41" i="17" s="1"/>
  <c r="G41" i="17"/>
  <c r="I41" i="17" s="1"/>
  <c r="X40" i="17"/>
  <c r="Q40" i="17"/>
  <c r="R40" i="17" s="1"/>
  <c r="G40" i="17"/>
  <c r="H40" i="17" s="1"/>
  <c r="X39" i="17"/>
  <c r="Y39" i="17" s="1"/>
  <c r="Q39" i="17"/>
  <c r="R39" i="17" s="1"/>
  <c r="G39" i="17"/>
  <c r="X38" i="17"/>
  <c r="Q38" i="17"/>
  <c r="R38" i="17" s="1"/>
  <c r="G38" i="17"/>
  <c r="H38" i="17" s="1"/>
  <c r="X37" i="17"/>
  <c r="Y37" i="17" s="1"/>
  <c r="Q37" i="17"/>
  <c r="R37" i="17" s="1"/>
  <c r="G37" i="17"/>
  <c r="I37" i="17" s="1"/>
  <c r="X36" i="17"/>
  <c r="Y36" i="17" s="1"/>
  <c r="Q36" i="17"/>
  <c r="R36" i="17" s="1"/>
  <c r="G36" i="17"/>
  <c r="H36" i="17" s="1"/>
  <c r="X35" i="17"/>
  <c r="Y35" i="17" s="1"/>
  <c r="Q35" i="17"/>
  <c r="G35" i="17"/>
  <c r="I35" i="17" s="1"/>
  <c r="X34" i="17"/>
  <c r="Q34" i="17"/>
  <c r="R34" i="17" s="1"/>
  <c r="G34" i="17"/>
  <c r="H34" i="17" s="1"/>
  <c r="X33" i="17"/>
  <c r="Y33" i="17" s="1"/>
  <c r="Q33" i="17"/>
  <c r="R33" i="17" s="1"/>
  <c r="G33" i="17"/>
  <c r="I33" i="17" s="1"/>
  <c r="X32" i="17"/>
  <c r="Y32" i="17" s="1"/>
  <c r="Q32" i="17"/>
  <c r="R32" i="17" s="1"/>
  <c r="G32" i="17"/>
  <c r="H32" i="17" s="1"/>
  <c r="X31" i="17"/>
  <c r="Y31" i="17" s="1"/>
  <c r="Q31" i="17"/>
  <c r="R31" i="17" s="1"/>
  <c r="G31" i="17"/>
  <c r="I31" i="17" s="1"/>
  <c r="X30" i="17"/>
  <c r="Y30" i="17" s="1"/>
  <c r="Q30" i="17"/>
  <c r="R30" i="17" s="1"/>
  <c r="G30" i="17"/>
  <c r="H30" i="17" s="1"/>
  <c r="X29" i="17"/>
  <c r="Y29" i="17" s="1"/>
  <c r="Q29" i="17"/>
  <c r="G29" i="17"/>
  <c r="I29" i="17" s="1"/>
  <c r="X28" i="17"/>
  <c r="Q28" i="17"/>
  <c r="R28" i="17" s="1"/>
  <c r="G28" i="17"/>
  <c r="H28" i="17" s="1"/>
  <c r="X27" i="17"/>
  <c r="Y27" i="17" s="1"/>
  <c r="Q27" i="17"/>
  <c r="G27" i="17"/>
  <c r="X26" i="17"/>
  <c r="Q26" i="17"/>
  <c r="R26" i="17" s="1"/>
  <c r="G26" i="17"/>
  <c r="H26" i="17" s="1"/>
  <c r="X25" i="17"/>
  <c r="Y25" i="17" s="1"/>
  <c r="Q25" i="17"/>
  <c r="R25" i="17" s="1"/>
  <c r="G25" i="17"/>
  <c r="I25" i="17" s="1"/>
  <c r="X24" i="17"/>
  <c r="Q24" i="17"/>
  <c r="R24" i="17" s="1"/>
  <c r="G24" i="17"/>
  <c r="H24" i="17" s="1"/>
  <c r="X23" i="17"/>
  <c r="Y23" i="17" s="1"/>
  <c r="Q23" i="17"/>
  <c r="G23" i="17"/>
  <c r="I23" i="17" s="1"/>
  <c r="X22" i="17"/>
  <c r="Y22" i="17" s="1"/>
  <c r="Q22" i="17"/>
  <c r="R22" i="17" s="1"/>
  <c r="G22" i="17"/>
  <c r="H22" i="17" s="1"/>
  <c r="X21" i="17"/>
  <c r="Y21" i="17" s="1"/>
  <c r="Q21" i="17"/>
  <c r="G21" i="17"/>
  <c r="X20" i="17"/>
  <c r="Y20" i="17" s="1"/>
  <c r="Q20" i="17"/>
  <c r="R20" i="17" s="1"/>
  <c r="G20" i="17"/>
  <c r="H20" i="17" s="1"/>
  <c r="X19" i="17"/>
  <c r="Y19" i="17" s="1"/>
  <c r="Q19" i="17"/>
  <c r="R19" i="17" s="1"/>
  <c r="G19" i="17"/>
  <c r="I19" i="17" s="1"/>
  <c r="X18" i="17"/>
  <c r="Q18" i="17"/>
  <c r="R18" i="17" s="1"/>
  <c r="G18" i="17"/>
  <c r="H18" i="17" s="1"/>
  <c r="X17" i="17"/>
  <c r="Y17" i="17" s="1"/>
  <c r="Q17" i="17"/>
  <c r="R17" i="17" s="1"/>
  <c r="G17" i="17"/>
  <c r="I17" i="17" s="1"/>
  <c r="X16" i="17"/>
  <c r="Y16" i="17" s="1"/>
  <c r="Q16" i="17"/>
  <c r="R16" i="17" s="1"/>
  <c r="G16" i="17"/>
  <c r="H16" i="17" s="1"/>
  <c r="X15" i="17"/>
  <c r="Y15" i="17" s="1"/>
  <c r="Q15" i="17"/>
  <c r="R15" i="17" s="1"/>
  <c r="H15" i="17"/>
  <c r="G15" i="17"/>
  <c r="I15" i="17" s="1"/>
  <c r="X14" i="17"/>
  <c r="Y14" i="17" s="1"/>
  <c r="Q14" i="17"/>
  <c r="R14" i="17" s="1"/>
  <c r="G14" i="17"/>
  <c r="H14" i="17" s="1"/>
  <c r="X13" i="17"/>
  <c r="Y13" i="17" s="1"/>
  <c r="Q13" i="17"/>
  <c r="G13" i="17"/>
  <c r="I13" i="17" s="1"/>
  <c r="X12" i="17"/>
  <c r="Q12" i="17"/>
  <c r="R12" i="17" s="1"/>
  <c r="G12" i="17"/>
  <c r="H12" i="17" s="1"/>
  <c r="X11" i="17"/>
  <c r="Y11" i="17" s="1"/>
  <c r="Q11" i="17"/>
  <c r="G11" i="17"/>
  <c r="X10" i="17"/>
  <c r="Q10" i="17"/>
  <c r="R10" i="17" s="1"/>
  <c r="G10" i="17"/>
  <c r="H10" i="17" s="1"/>
  <c r="X9" i="17"/>
  <c r="Y9" i="17" s="1"/>
  <c r="Q9" i="17"/>
  <c r="R9" i="17" s="1"/>
  <c r="G9" i="17"/>
  <c r="I9" i="17" s="1"/>
  <c r="X8" i="17"/>
  <c r="Y8" i="17" s="1"/>
  <c r="Q8" i="17"/>
  <c r="R8" i="17" s="1"/>
  <c r="G8" i="17"/>
  <c r="H8" i="17" s="1"/>
  <c r="X7" i="17"/>
  <c r="Y7" i="17" s="1"/>
  <c r="Q7" i="17"/>
  <c r="R7" i="17" s="1"/>
  <c r="G7" i="17"/>
  <c r="I7" i="17" s="1"/>
  <c r="A7" i="17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X6" i="17"/>
  <c r="Q6" i="17"/>
  <c r="G6" i="17"/>
  <c r="H6" i="17" s="1"/>
  <c r="H47" i="17" l="1"/>
  <c r="G11" i="19"/>
  <c r="I11" i="19" s="1"/>
  <c r="F49" i="23"/>
  <c r="H31" i="17"/>
  <c r="J31" i="17" s="1"/>
  <c r="G59" i="21"/>
  <c r="G39" i="19"/>
  <c r="I39" i="19" s="1"/>
  <c r="H7" i="17"/>
  <c r="H25" i="17"/>
  <c r="J25" i="17" s="1"/>
  <c r="H43" i="17"/>
  <c r="I27" i="17"/>
  <c r="H27" i="17"/>
  <c r="W12" i="18"/>
  <c r="V12" i="18"/>
  <c r="V28" i="18"/>
  <c r="W28" i="18" s="1"/>
  <c r="I21" i="17"/>
  <c r="H21" i="17"/>
  <c r="Q50" i="17"/>
  <c r="I11" i="17"/>
  <c r="H11" i="17"/>
  <c r="J11" i="17" s="1"/>
  <c r="O50" i="18"/>
  <c r="L10" i="23"/>
  <c r="M10" i="23" s="1"/>
  <c r="L14" i="23"/>
  <c r="M14" i="23" s="1"/>
  <c r="L18" i="23"/>
  <c r="M18" i="23" s="1"/>
  <c r="M22" i="23"/>
  <c r="L22" i="23"/>
  <c r="L26" i="23"/>
  <c r="M26" i="23" s="1"/>
  <c r="M30" i="23"/>
  <c r="L30" i="23"/>
  <c r="L34" i="23"/>
  <c r="M34" i="23" s="1"/>
  <c r="L38" i="23"/>
  <c r="M38" i="23" s="1"/>
  <c r="L9" i="23"/>
  <c r="M9" i="23" s="1"/>
  <c r="L13" i="23"/>
  <c r="M13" i="23" s="1"/>
  <c r="L17" i="23"/>
  <c r="M17" i="23" s="1"/>
  <c r="M21" i="23"/>
  <c r="L21" i="23"/>
  <c r="L25" i="23"/>
  <c r="M25" i="23" s="1"/>
  <c r="M29" i="23"/>
  <c r="L29" i="23"/>
  <c r="L33" i="23"/>
  <c r="M33" i="23" s="1"/>
  <c r="L37" i="23"/>
  <c r="M37" i="23" s="1"/>
  <c r="V44" i="18"/>
  <c r="W44" i="18" s="1"/>
  <c r="I39" i="17"/>
  <c r="H39" i="17"/>
  <c r="L8" i="23"/>
  <c r="M8" i="23" s="1"/>
  <c r="L12" i="23"/>
  <c r="M12" i="23" s="1"/>
  <c r="L16" i="23"/>
  <c r="M16" i="23" s="1"/>
  <c r="M20" i="23"/>
  <c r="L20" i="23"/>
  <c r="L24" i="23"/>
  <c r="M24" i="23" s="1"/>
  <c r="L28" i="23"/>
  <c r="M28" i="23" s="1"/>
  <c r="L32" i="23"/>
  <c r="M32" i="23" s="1"/>
  <c r="L36" i="23"/>
  <c r="M36" i="23" s="1"/>
  <c r="L40" i="23"/>
  <c r="M40" i="23" s="1"/>
  <c r="V20" i="18"/>
  <c r="W20" i="18" s="1"/>
  <c r="V36" i="18"/>
  <c r="W36" i="18" s="1"/>
  <c r="O50" i="19"/>
  <c r="H15" i="19"/>
  <c r="G15" i="19"/>
  <c r="I15" i="19" s="1"/>
  <c r="H43" i="19"/>
  <c r="H50" i="19" s="1"/>
  <c r="G43" i="19"/>
  <c r="L7" i="23"/>
  <c r="L11" i="23"/>
  <c r="M11" i="23" s="1"/>
  <c r="L15" i="23"/>
  <c r="M15" i="23" s="1"/>
  <c r="L19" i="23"/>
  <c r="M19" i="23" s="1"/>
  <c r="L23" i="23"/>
  <c r="M23" i="23" s="1"/>
  <c r="L27" i="23"/>
  <c r="M27" i="23" s="1"/>
  <c r="L31" i="23"/>
  <c r="M31" i="23" s="1"/>
  <c r="L35" i="23"/>
  <c r="M35" i="23" s="1"/>
  <c r="L39" i="23"/>
  <c r="M39" i="23" s="1"/>
  <c r="M43" i="23"/>
  <c r="M44" i="23"/>
  <c r="W10" i="18"/>
  <c r="W18" i="18"/>
  <c r="W26" i="18"/>
  <c r="W34" i="18"/>
  <c r="W42" i="18"/>
  <c r="U50" i="19"/>
  <c r="F59" i="20"/>
  <c r="P49" i="23"/>
  <c r="L41" i="23"/>
  <c r="M41" i="23" s="1"/>
  <c r="L42" i="23"/>
  <c r="M42" i="23" s="1"/>
  <c r="L43" i="23"/>
  <c r="L44" i="23"/>
  <c r="L45" i="23"/>
  <c r="M45" i="23" s="1"/>
  <c r="L46" i="23"/>
  <c r="M46" i="23" s="1"/>
  <c r="L47" i="23"/>
  <c r="M47" i="23" s="1"/>
  <c r="L48" i="23"/>
  <c r="M48" i="23" s="1"/>
  <c r="F59" i="21"/>
  <c r="H35" i="17"/>
  <c r="J35" i="17" s="1"/>
  <c r="U50" i="18"/>
  <c r="V8" i="18"/>
  <c r="W8" i="18" s="1"/>
  <c r="W14" i="18"/>
  <c r="V16" i="18"/>
  <c r="W16" i="18" s="1"/>
  <c r="W22" i="18"/>
  <c r="V24" i="18"/>
  <c r="W24" i="18" s="1"/>
  <c r="W30" i="18"/>
  <c r="V32" i="18"/>
  <c r="W32" i="18" s="1"/>
  <c r="W38" i="18"/>
  <c r="V40" i="18"/>
  <c r="W40" i="18" s="1"/>
  <c r="W46" i="18"/>
  <c r="V48" i="18"/>
  <c r="W48" i="18" s="1"/>
  <c r="G21" i="19"/>
  <c r="G35" i="19"/>
  <c r="I35" i="19" s="1"/>
  <c r="J35" i="19" s="1"/>
  <c r="K35" i="19" s="1"/>
  <c r="G47" i="19"/>
  <c r="I47" i="19" s="1"/>
  <c r="J47" i="19" s="1"/>
  <c r="K47" i="19" s="1"/>
  <c r="G59" i="20"/>
  <c r="K49" i="23"/>
  <c r="F59" i="23"/>
  <c r="H7" i="23"/>
  <c r="R7" i="23"/>
  <c r="H8" i="23"/>
  <c r="R8" i="23"/>
  <c r="H9" i="23"/>
  <c r="R9" i="23"/>
  <c r="R10" i="23"/>
  <c r="H11" i="23"/>
  <c r="R11" i="23"/>
  <c r="H12" i="23"/>
  <c r="R12" i="23"/>
  <c r="H13" i="23"/>
  <c r="R13" i="23"/>
  <c r="H14" i="23"/>
  <c r="R14" i="23"/>
  <c r="H15" i="23"/>
  <c r="R15" i="23"/>
  <c r="H16" i="23"/>
  <c r="R16" i="23"/>
  <c r="H17" i="23"/>
  <c r="R17" i="23"/>
  <c r="H18" i="23"/>
  <c r="R18" i="23"/>
  <c r="H19" i="23"/>
  <c r="R19" i="23"/>
  <c r="H20" i="23"/>
  <c r="R20" i="23"/>
  <c r="H21" i="23"/>
  <c r="R21" i="23"/>
  <c r="H22" i="23"/>
  <c r="R22" i="23"/>
  <c r="H23" i="23"/>
  <c r="R23" i="23"/>
  <c r="H24" i="23"/>
  <c r="R24" i="23"/>
  <c r="H25" i="23"/>
  <c r="R25" i="23"/>
  <c r="H26" i="23"/>
  <c r="R26" i="23"/>
  <c r="H27" i="23"/>
  <c r="R27" i="23"/>
  <c r="H28" i="23"/>
  <c r="R28" i="23"/>
  <c r="H29" i="23"/>
  <c r="R29" i="23"/>
  <c r="H30" i="23"/>
  <c r="R30" i="23"/>
  <c r="H31" i="23"/>
  <c r="R31" i="23"/>
  <c r="H32" i="23"/>
  <c r="R32" i="23"/>
  <c r="H33" i="23"/>
  <c r="R33" i="23"/>
  <c r="H34" i="23"/>
  <c r="R34" i="23"/>
  <c r="H35" i="23"/>
  <c r="R35" i="23"/>
  <c r="H36" i="23"/>
  <c r="R36" i="23"/>
  <c r="H37" i="23"/>
  <c r="R37" i="23"/>
  <c r="H38" i="23"/>
  <c r="R38" i="23"/>
  <c r="H39" i="23"/>
  <c r="R39" i="23"/>
  <c r="H40" i="23"/>
  <c r="R40" i="23"/>
  <c r="H41" i="23"/>
  <c r="R41" i="23"/>
  <c r="H42" i="23"/>
  <c r="R42" i="23"/>
  <c r="H43" i="23"/>
  <c r="R43" i="23"/>
  <c r="H44" i="23"/>
  <c r="R44" i="23"/>
  <c r="H45" i="23"/>
  <c r="R45" i="23"/>
  <c r="H46" i="23"/>
  <c r="R46" i="23"/>
  <c r="H47" i="23"/>
  <c r="R47" i="23"/>
  <c r="H48" i="23"/>
  <c r="R48" i="23"/>
  <c r="G49" i="23"/>
  <c r="M6" i="23"/>
  <c r="Q6" i="23"/>
  <c r="Q49" i="23" s="1"/>
  <c r="P49" i="21"/>
  <c r="L6" i="21"/>
  <c r="L49" i="21" s="1"/>
  <c r="M7" i="21"/>
  <c r="M8" i="21"/>
  <c r="M9" i="21"/>
  <c r="M10" i="21"/>
  <c r="M11" i="21"/>
  <c r="M12" i="21"/>
  <c r="M13" i="21"/>
  <c r="M14" i="21"/>
  <c r="M15" i="21"/>
  <c r="M16" i="21"/>
  <c r="M17" i="21"/>
  <c r="M18" i="21"/>
  <c r="M19" i="21"/>
  <c r="M20" i="21"/>
  <c r="M21" i="21"/>
  <c r="M22" i="21"/>
  <c r="M23" i="21"/>
  <c r="M24" i="21"/>
  <c r="M25" i="21"/>
  <c r="M26" i="21"/>
  <c r="M27" i="21"/>
  <c r="M28" i="21"/>
  <c r="M29" i="21"/>
  <c r="M30" i="21"/>
  <c r="M31" i="21"/>
  <c r="M32" i="21"/>
  <c r="M33" i="21"/>
  <c r="M34" i="21"/>
  <c r="M35" i="21"/>
  <c r="M36" i="21"/>
  <c r="M37" i="21"/>
  <c r="M38" i="21"/>
  <c r="M39" i="21"/>
  <c r="M40" i="21"/>
  <c r="M41" i="21"/>
  <c r="M42" i="21"/>
  <c r="M43" i="21"/>
  <c r="M44" i="21"/>
  <c r="M45" i="21"/>
  <c r="M46" i="21"/>
  <c r="M47" i="21"/>
  <c r="M48" i="21"/>
  <c r="F49" i="21"/>
  <c r="H8" i="21"/>
  <c r="R8" i="21"/>
  <c r="R10" i="21"/>
  <c r="H12" i="21"/>
  <c r="R12" i="21"/>
  <c r="R15" i="21"/>
  <c r="H16" i="21"/>
  <c r="R16" i="21"/>
  <c r="H17" i="21"/>
  <c r="R17" i="21"/>
  <c r="H18" i="21"/>
  <c r="R18" i="21"/>
  <c r="H19" i="21"/>
  <c r="R19" i="21"/>
  <c r="H20" i="21"/>
  <c r="R20" i="21"/>
  <c r="H21" i="21"/>
  <c r="R21" i="21"/>
  <c r="H22" i="21"/>
  <c r="R22" i="21"/>
  <c r="H23" i="21"/>
  <c r="R23" i="21"/>
  <c r="H24" i="21"/>
  <c r="R24" i="21"/>
  <c r="H25" i="21"/>
  <c r="R25" i="21"/>
  <c r="H26" i="21"/>
  <c r="R26" i="21"/>
  <c r="H27" i="21"/>
  <c r="R27" i="21"/>
  <c r="H28" i="21"/>
  <c r="R28" i="21"/>
  <c r="H29" i="21"/>
  <c r="R29" i="21"/>
  <c r="H30" i="21"/>
  <c r="R30" i="21"/>
  <c r="H31" i="21"/>
  <c r="R31" i="21"/>
  <c r="H32" i="21"/>
  <c r="R32" i="21"/>
  <c r="H33" i="21"/>
  <c r="R33" i="21"/>
  <c r="H34" i="21"/>
  <c r="R34" i="21"/>
  <c r="H35" i="21"/>
  <c r="R35" i="21"/>
  <c r="H36" i="21"/>
  <c r="R36" i="21"/>
  <c r="H37" i="21"/>
  <c r="R37" i="21"/>
  <c r="H38" i="21"/>
  <c r="R38" i="21"/>
  <c r="H39" i="21"/>
  <c r="R39" i="21"/>
  <c r="H40" i="21"/>
  <c r="R40" i="21"/>
  <c r="H41" i="21"/>
  <c r="R41" i="21"/>
  <c r="H42" i="21"/>
  <c r="R42" i="21"/>
  <c r="H43" i="21"/>
  <c r="R43" i="21"/>
  <c r="H44" i="21"/>
  <c r="R44" i="21"/>
  <c r="H45" i="21"/>
  <c r="R45" i="21"/>
  <c r="H46" i="21"/>
  <c r="R46" i="21"/>
  <c r="H47" i="21"/>
  <c r="R47" i="21"/>
  <c r="H48" i="21"/>
  <c r="R48" i="21"/>
  <c r="H7" i="21"/>
  <c r="R7" i="21"/>
  <c r="H9" i="21"/>
  <c r="R9" i="21"/>
  <c r="H10" i="21"/>
  <c r="H11" i="21"/>
  <c r="R11" i="21"/>
  <c r="H13" i="21"/>
  <c r="R13" i="21"/>
  <c r="H14" i="21"/>
  <c r="R14" i="21"/>
  <c r="H15" i="21"/>
  <c r="G6" i="21"/>
  <c r="G49" i="21" s="1"/>
  <c r="Q6" i="21"/>
  <c r="Q49" i="21" s="1"/>
  <c r="A17" i="20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M7" i="20"/>
  <c r="M11" i="20"/>
  <c r="M9" i="20"/>
  <c r="M13" i="20"/>
  <c r="M14" i="20"/>
  <c r="L16" i="20"/>
  <c r="M16" i="20" s="1"/>
  <c r="M18" i="20"/>
  <c r="L20" i="20"/>
  <c r="M20" i="20" s="1"/>
  <c r="M22" i="20"/>
  <c r="L24" i="20"/>
  <c r="M24" i="20" s="1"/>
  <c r="M26" i="20"/>
  <c r="L28" i="20"/>
  <c r="M28" i="20" s="1"/>
  <c r="M30" i="20"/>
  <c r="L32" i="20"/>
  <c r="M32" i="20" s="1"/>
  <c r="M34" i="20"/>
  <c r="L36" i="20"/>
  <c r="M36" i="20" s="1"/>
  <c r="L39" i="20"/>
  <c r="M39" i="20" s="1"/>
  <c r="M41" i="20"/>
  <c r="L43" i="20"/>
  <c r="M43" i="20" s="1"/>
  <c r="M45" i="20"/>
  <c r="L47" i="20"/>
  <c r="M47" i="20" s="1"/>
  <c r="Q6" i="20"/>
  <c r="R8" i="20"/>
  <c r="Q10" i="20"/>
  <c r="R10" i="20" s="1"/>
  <c r="R12" i="20"/>
  <c r="R15" i="20"/>
  <c r="Q17" i="20"/>
  <c r="R17" i="20" s="1"/>
  <c r="R19" i="20"/>
  <c r="Q21" i="20"/>
  <c r="R21" i="20" s="1"/>
  <c r="R23" i="20"/>
  <c r="Q25" i="20"/>
  <c r="R25" i="20" s="1"/>
  <c r="R27" i="20"/>
  <c r="Q29" i="20"/>
  <c r="R29" i="20" s="1"/>
  <c r="R31" i="20"/>
  <c r="Q33" i="20"/>
  <c r="R33" i="20" s="1"/>
  <c r="R35" i="20"/>
  <c r="Q37" i="20"/>
  <c r="R37" i="20" s="1"/>
  <c r="R39" i="20"/>
  <c r="Q41" i="20"/>
  <c r="R41" i="20" s="1"/>
  <c r="R43" i="20"/>
  <c r="Q45" i="20"/>
  <c r="R45" i="20" s="1"/>
  <c r="R47" i="20"/>
  <c r="R7" i="20"/>
  <c r="R9" i="20"/>
  <c r="R11" i="20"/>
  <c r="R13" i="20"/>
  <c r="R14" i="20"/>
  <c r="R16" i="20"/>
  <c r="R18" i="20"/>
  <c r="R20" i="20"/>
  <c r="R22" i="20"/>
  <c r="R24" i="20"/>
  <c r="R26" i="20"/>
  <c r="R28" i="20"/>
  <c r="R30" i="20"/>
  <c r="R32" i="20"/>
  <c r="R34" i="20"/>
  <c r="R36" i="20"/>
  <c r="R38" i="20"/>
  <c r="R40" i="20"/>
  <c r="R42" i="20"/>
  <c r="R44" i="20"/>
  <c r="R46" i="20"/>
  <c r="R48" i="20"/>
  <c r="P49" i="20"/>
  <c r="L6" i="20"/>
  <c r="M6" i="20" s="1"/>
  <c r="L8" i="20"/>
  <c r="M8" i="20" s="1"/>
  <c r="L10" i="20"/>
  <c r="M10" i="20" s="1"/>
  <c r="L12" i="20"/>
  <c r="M12" i="20" s="1"/>
  <c r="L15" i="20"/>
  <c r="M15" i="20" s="1"/>
  <c r="L17" i="20"/>
  <c r="M17" i="20" s="1"/>
  <c r="L19" i="20"/>
  <c r="M19" i="20" s="1"/>
  <c r="L21" i="20"/>
  <c r="M21" i="20" s="1"/>
  <c r="L23" i="20"/>
  <c r="M23" i="20" s="1"/>
  <c r="L25" i="20"/>
  <c r="M25" i="20" s="1"/>
  <c r="L27" i="20"/>
  <c r="M27" i="20" s="1"/>
  <c r="L29" i="20"/>
  <c r="M29" i="20" s="1"/>
  <c r="L31" i="20"/>
  <c r="M31" i="20" s="1"/>
  <c r="L33" i="20"/>
  <c r="M33" i="20" s="1"/>
  <c r="L35" i="20"/>
  <c r="M35" i="20" s="1"/>
  <c r="L37" i="20"/>
  <c r="M37" i="20" s="1"/>
  <c r="M38" i="20"/>
  <c r="M40" i="20"/>
  <c r="M42" i="20"/>
  <c r="M44" i="20"/>
  <c r="M46" i="20"/>
  <c r="M48" i="20"/>
  <c r="K49" i="20"/>
  <c r="H7" i="20"/>
  <c r="H9" i="20"/>
  <c r="H11" i="20"/>
  <c r="H13" i="20"/>
  <c r="H14" i="20"/>
  <c r="H16" i="20"/>
  <c r="H18" i="20"/>
  <c r="H20" i="20"/>
  <c r="H22" i="20"/>
  <c r="H24" i="20"/>
  <c r="H26" i="20"/>
  <c r="H28" i="20"/>
  <c r="H30" i="20"/>
  <c r="H32" i="20"/>
  <c r="H34" i="20"/>
  <c r="H36" i="20"/>
  <c r="H38" i="20"/>
  <c r="H40" i="20"/>
  <c r="H42" i="20"/>
  <c r="H44" i="20"/>
  <c r="H46" i="20"/>
  <c r="H48" i="20"/>
  <c r="H8" i="20"/>
  <c r="H10" i="20"/>
  <c r="H12" i="20"/>
  <c r="H15" i="20"/>
  <c r="H17" i="20"/>
  <c r="H19" i="20"/>
  <c r="H21" i="20"/>
  <c r="H23" i="20"/>
  <c r="H25" i="20"/>
  <c r="H27" i="20"/>
  <c r="H29" i="20"/>
  <c r="H31" i="20"/>
  <c r="H33" i="20"/>
  <c r="H35" i="20"/>
  <c r="H37" i="20"/>
  <c r="H39" i="20"/>
  <c r="H41" i="20"/>
  <c r="H43" i="20"/>
  <c r="H45" i="20"/>
  <c r="H47" i="20"/>
  <c r="F49" i="20"/>
  <c r="V6" i="19"/>
  <c r="W8" i="19"/>
  <c r="V10" i="19"/>
  <c r="W10" i="19" s="1"/>
  <c r="V12" i="19"/>
  <c r="W12" i="19" s="1"/>
  <c r="W14" i="19"/>
  <c r="W16" i="19"/>
  <c r="V18" i="19"/>
  <c r="W18" i="19" s="1"/>
  <c r="V20" i="19"/>
  <c r="W20" i="19" s="1"/>
  <c r="V22" i="19"/>
  <c r="W22" i="19" s="1"/>
  <c r="W24" i="19"/>
  <c r="V26" i="19"/>
  <c r="W26" i="19" s="1"/>
  <c r="W28" i="19"/>
  <c r="V30" i="19"/>
  <c r="W30" i="19" s="1"/>
  <c r="V32" i="19"/>
  <c r="W32" i="19" s="1"/>
  <c r="W34" i="19"/>
  <c r="W36" i="19"/>
  <c r="V38" i="19"/>
  <c r="W38" i="19" s="1"/>
  <c r="V40" i="19"/>
  <c r="W40" i="19" s="1"/>
  <c r="W42" i="19"/>
  <c r="W44" i="19"/>
  <c r="W46" i="19"/>
  <c r="W48" i="19"/>
  <c r="Q17" i="19"/>
  <c r="Q19" i="19"/>
  <c r="Q7" i="19"/>
  <c r="Q9" i="19"/>
  <c r="P11" i="19"/>
  <c r="Q11" i="19" s="1"/>
  <c r="P13" i="19"/>
  <c r="Q13" i="19" s="1"/>
  <c r="Q15" i="19"/>
  <c r="Q21" i="19"/>
  <c r="Q23" i="19"/>
  <c r="Q25" i="19"/>
  <c r="Q27" i="19"/>
  <c r="Q29" i="19"/>
  <c r="P31" i="19"/>
  <c r="Q31" i="19" s="1"/>
  <c r="P33" i="19"/>
  <c r="Q33" i="19" s="1"/>
  <c r="Q35" i="19"/>
  <c r="Q37" i="19"/>
  <c r="P39" i="19"/>
  <c r="Q39" i="19" s="1"/>
  <c r="P41" i="19"/>
  <c r="Q41" i="19" s="1"/>
  <c r="Q43" i="19"/>
  <c r="Q45" i="19"/>
  <c r="P47" i="19"/>
  <c r="Q47" i="19" s="1"/>
  <c r="P49" i="19"/>
  <c r="Q49" i="19" s="1"/>
  <c r="G7" i="19"/>
  <c r="I7" i="19" s="1"/>
  <c r="G19" i="19"/>
  <c r="I19" i="19" s="1"/>
  <c r="J19" i="19" s="1"/>
  <c r="K19" i="19" s="1"/>
  <c r="G23" i="19"/>
  <c r="I23" i="19" s="1"/>
  <c r="J23" i="19" s="1"/>
  <c r="K23" i="19" s="1"/>
  <c r="G27" i="19"/>
  <c r="I27" i="19" s="1"/>
  <c r="G9" i="19"/>
  <c r="G13" i="19"/>
  <c r="I13" i="19" s="1"/>
  <c r="G25" i="19"/>
  <c r="I25" i="19" s="1"/>
  <c r="G29" i="19"/>
  <c r="G33" i="19"/>
  <c r="I33" i="19" s="1"/>
  <c r="G37" i="19"/>
  <c r="I37" i="19" s="1"/>
  <c r="G41" i="19"/>
  <c r="I41" i="19" s="1"/>
  <c r="G45" i="19"/>
  <c r="G49" i="19"/>
  <c r="J7" i="19"/>
  <c r="K7" i="19" s="1"/>
  <c r="J11" i="19"/>
  <c r="K11" i="19" s="1"/>
  <c r="J15" i="19"/>
  <c r="K15" i="19" s="1"/>
  <c r="J27" i="19"/>
  <c r="K27" i="19" s="1"/>
  <c r="J31" i="19"/>
  <c r="K31" i="19" s="1"/>
  <c r="J39" i="19"/>
  <c r="K39" i="19" s="1"/>
  <c r="I9" i="19"/>
  <c r="I17" i="19"/>
  <c r="I21" i="19"/>
  <c r="I29" i="19"/>
  <c r="I45" i="19"/>
  <c r="I49" i="19"/>
  <c r="G6" i="19"/>
  <c r="I6" i="19" s="1"/>
  <c r="P6" i="19"/>
  <c r="W6" i="19"/>
  <c r="V7" i="19"/>
  <c r="G8" i="19"/>
  <c r="I8" i="19" s="1"/>
  <c r="P8" i="19"/>
  <c r="Q8" i="19" s="1"/>
  <c r="V9" i="19"/>
  <c r="W9" i="19" s="1"/>
  <c r="G10" i="19"/>
  <c r="I10" i="19" s="1"/>
  <c r="P10" i="19"/>
  <c r="Q10" i="19" s="1"/>
  <c r="V11" i="19"/>
  <c r="W11" i="19" s="1"/>
  <c r="G12" i="19"/>
  <c r="I12" i="19" s="1"/>
  <c r="P12" i="19"/>
  <c r="Q12" i="19" s="1"/>
  <c r="V13" i="19"/>
  <c r="W13" i="19" s="1"/>
  <c r="G14" i="19"/>
  <c r="I14" i="19" s="1"/>
  <c r="P14" i="19"/>
  <c r="Q14" i="19" s="1"/>
  <c r="V15" i="19"/>
  <c r="W15" i="19" s="1"/>
  <c r="G16" i="19"/>
  <c r="I16" i="19" s="1"/>
  <c r="P16" i="19"/>
  <c r="Q16" i="19" s="1"/>
  <c r="V17" i="19"/>
  <c r="W17" i="19" s="1"/>
  <c r="G18" i="19"/>
  <c r="I18" i="19" s="1"/>
  <c r="P18" i="19"/>
  <c r="Q18" i="19" s="1"/>
  <c r="V19" i="19"/>
  <c r="W19" i="19" s="1"/>
  <c r="G20" i="19"/>
  <c r="I20" i="19" s="1"/>
  <c r="P20" i="19"/>
  <c r="Q20" i="19" s="1"/>
  <c r="V21" i="19"/>
  <c r="W21" i="19" s="1"/>
  <c r="G22" i="19"/>
  <c r="I22" i="19" s="1"/>
  <c r="P22" i="19"/>
  <c r="Q22" i="19" s="1"/>
  <c r="V23" i="19"/>
  <c r="W23" i="19" s="1"/>
  <c r="G24" i="19"/>
  <c r="I24" i="19" s="1"/>
  <c r="P24" i="19"/>
  <c r="Q24" i="19" s="1"/>
  <c r="V25" i="19"/>
  <c r="W25" i="19" s="1"/>
  <c r="G26" i="19"/>
  <c r="I26" i="19" s="1"/>
  <c r="P26" i="19"/>
  <c r="Q26" i="19" s="1"/>
  <c r="V27" i="19"/>
  <c r="W27" i="19" s="1"/>
  <c r="G28" i="19"/>
  <c r="I28" i="19" s="1"/>
  <c r="P28" i="19"/>
  <c r="Q28" i="19" s="1"/>
  <c r="V29" i="19"/>
  <c r="W29" i="19" s="1"/>
  <c r="G30" i="19"/>
  <c r="I30" i="19" s="1"/>
  <c r="P30" i="19"/>
  <c r="Q30" i="19" s="1"/>
  <c r="V31" i="19"/>
  <c r="W31" i="19" s="1"/>
  <c r="G32" i="19"/>
  <c r="I32" i="19" s="1"/>
  <c r="P32" i="19"/>
  <c r="Q32" i="19" s="1"/>
  <c r="V33" i="19"/>
  <c r="W33" i="19" s="1"/>
  <c r="G34" i="19"/>
  <c r="I34" i="19" s="1"/>
  <c r="P34" i="19"/>
  <c r="Q34" i="19" s="1"/>
  <c r="V35" i="19"/>
  <c r="W35" i="19" s="1"/>
  <c r="G36" i="19"/>
  <c r="I36" i="19" s="1"/>
  <c r="P36" i="19"/>
  <c r="Q36" i="19" s="1"/>
  <c r="V37" i="19"/>
  <c r="W37" i="19" s="1"/>
  <c r="G38" i="19"/>
  <c r="I38" i="19" s="1"/>
  <c r="P38" i="19"/>
  <c r="Q38" i="19" s="1"/>
  <c r="V39" i="19"/>
  <c r="W39" i="19" s="1"/>
  <c r="G40" i="19"/>
  <c r="I40" i="19" s="1"/>
  <c r="P40" i="19"/>
  <c r="Q40" i="19" s="1"/>
  <c r="V41" i="19"/>
  <c r="W41" i="19" s="1"/>
  <c r="G42" i="19"/>
  <c r="I42" i="19" s="1"/>
  <c r="P42" i="19"/>
  <c r="Q42" i="19" s="1"/>
  <c r="V43" i="19"/>
  <c r="W43" i="19" s="1"/>
  <c r="G44" i="19"/>
  <c r="I44" i="19" s="1"/>
  <c r="P44" i="19"/>
  <c r="Q44" i="19" s="1"/>
  <c r="V45" i="19"/>
  <c r="W45" i="19" s="1"/>
  <c r="G46" i="19"/>
  <c r="I46" i="19" s="1"/>
  <c r="P46" i="19"/>
  <c r="Q46" i="19" s="1"/>
  <c r="V47" i="19"/>
  <c r="W47" i="19" s="1"/>
  <c r="G48" i="19"/>
  <c r="I48" i="19" s="1"/>
  <c r="P48" i="19"/>
  <c r="Q48" i="19" s="1"/>
  <c r="V49" i="19"/>
  <c r="W49" i="19" s="1"/>
  <c r="F50" i="19"/>
  <c r="Q6" i="19"/>
  <c r="W6" i="18"/>
  <c r="V7" i="18"/>
  <c r="V9" i="18"/>
  <c r="W9" i="18" s="1"/>
  <c r="V11" i="18"/>
  <c r="W11" i="18" s="1"/>
  <c r="V13" i="18"/>
  <c r="W13" i="18" s="1"/>
  <c r="V15" i="18"/>
  <c r="W15" i="18" s="1"/>
  <c r="V17" i="18"/>
  <c r="W17" i="18" s="1"/>
  <c r="V19" i="18"/>
  <c r="W19" i="18" s="1"/>
  <c r="V21" i="18"/>
  <c r="W21" i="18" s="1"/>
  <c r="V23" i="18"/>
  <c r="W23" i="18" s="1"/>
  <c r="V25" i="18"/>
  <c r="W25" i="18" s="1"/>
  <c r="V27" i="18"/>
  <c r="W27" i="18" s="1"/>
  <c r="V29" i="18"/>
  <c r="W29" i="18" s="1"/>
  <c r="V31" i="18"/>
  <c r="W31" i="18" s="1"/>
  <c r="V33" i="18"/>
  <c r="W33" i="18" s="1"/>
  <c r="V35" i="18"/>
  <c r="W35" i="18" s="1"/>
  <c r="V37" i="18"/>
  <c r="W37" i="18" s="1"/>
  <c r="V39" i="18"/>
  <c r="W39" i="18" s="1"/>
  <c r="V41" i="18"/>
  <c r="W41" i="18" s="1"/>
  <c r="V43" i="18"/>
  <c r="W43" i="18" s="1"/>
  <c r="V45" i="18"/>
  <c r="W45" i="18" s="1"/>
  <c r="V47" i="18"/>
  <c r="W47" i="18" s="1"/>
  <c r="V49" i="18"/>
  <c r="W49" i="18" s="1"/>
  <c r="Q7" i="18"/>
  <c r="G9" i="18"/>
  <c r="Q17" i="18"/>
  <c r="G19" i="18"/>
  <c r="I19" i="18" s="1"/>
  <c r="J19" i="18" s="1"/>
  <c r="K19" i="18" s="1"/>
  <c r="Q23" i="18"/>
  <c r="Q25" i="18"/>
  <c r="G27" i="18"/>
  <c r="I27" i="18" s="1"/>
  <c r="J27" i="18" s="1"/>
  <c r="K27" i="18" s="1"/>
  <c r="G37" i="18"/>
  <c r="I37" i="18" s="1"/>
  <c r="G45" i="18"/>
  <c r="I45" i="18" s="1"/>
  <c r="Q9" i="18"/>
  <c r="Q11" i="18"/>
  <c r="Q13" i="18"/>
  <c r="G15" i="18"/>
  <c r="I15" i="18" s="1"/>
  <c r="J15" i="18" s="1"/>
  <c r="K15" i="18" s="1"/>
  <c r="P15" i="18"/>
  <c r="Q15" i="18" s="1"/>
  <c r="Q19" i="18"/>
  <c r="Q21" i="18"/>
  <c r="G23" i="18"/>
  <c r="I23" i="18" s="1"/>
  <c r="J23" i="18" s="1"/>
  <c r="K23" i="18" s="1"/>
  <c r="Q27" i="18"/>
  <c r="Q29" i="18"/>
  <c r="Q31" i="18"/>
  <c r="G33" i="18"/>
  <c r="I33" i="18" s="1"/>
  <c r="P33" i="18"/>
  <c r="Q33" i="18" s="1"/>
  <c r="P35" i="18"/>
  <c r="Q35" i="18" s="1"/>
  <c r="Q37" i="18"/>
  <c r="Q39" i="18"/>
  <c r="G41" i="18"/>
  <c r="P41" i="18"/>
  <c r="Q41" i="18" s="1"/>
  <c r="P43" i="18"/>
  <c r="Q43" i="18" s="1"/>
  <c r="Q45" i="18"/>
  <c r="Q47" i="18"/>
  <c r="P49" i="18"/>
  <c r="Q49" i="18" s="1"/>
  <c r="G39" i="18"/>
  <c r="I39" i="18" s="1"/>
  <c r="J39" i="18" s="1"/>
  <c r="K39" i="18" s="1"/>
  <c r="G7" i="18"/>
  <c r="I7" i="18" s="1"/>
  <c r="G13" i="18"/>
  <c r="I13" i="18" s="1"/>
  <c r="G17" i="18"/>
  <c r="I17" i="18" s="1"/>
  <c r="G21" i="18"/>
  <c r="I21" i="18" s="1"/>
  <c r="G25" i="18"/>
  <c r="G31" i="18"/>
  <c r="I31" i="18" s="1"/>
  <c r="G47" i="18"/>
  <c r="I47" i="18" s="1"/>
  <c r="J47" i="18" s="1"/>
  <c r="K47" i="18" s="1"/>
  <c r="G43" i="18"/>
  <c r="I43" i="18" s="1"/>
  <c r="J43" i="18" s="1"/>
  <c r="K43" i="18" s="1"/>
  <c r="G35" i="18"/>
  <c r="I35" i="18" s="1"/>
  <c r="G29" i="18"/>
  <c r="I29" i="18" s="1"/>
  <c r="G11" i="18"/>
  <c r="I11" i="18" s="1"/>
  <c r="J11" i="18" s="1"/>
  <c r="K11" i="18" s="1"/>
  <c r="I9" i="18"/>
  <c r="I25" i="18"/>
  <c r="I41" i="18"/>
  <c r="J7" i="18"/>
  <c r="K7" i="18" s="1"/>
  <c r="J31" i="18"/>
  <c r="K31" i="18" s="1"/>
  <c r="J35" i="18"/>
  <c r="K35" i="18" s="1"/>
  <c r="Q8" i="18"/>
  <c r="H10" i="18"/>
  <c r="I10" i="18" s="1"/>
  <c r="Q10" i="18"/>
  <c r="H12" i="18"/>
  <c r="I12" i="18" s="1"/>
  <c r="Q12" i="18"/>
  <c r="H14" i="18"/>
  <c r="I14" i="18" s="1"/>
  <c r="Q14" i="18"/>
  <c r="H16" i="18"/>
  <c r="I16" i="18" s="1"/>
  <c r="Q16" i="18"/>
  <c r="H18" i="18"/>
  <c r="I18" i="18" s="1"/>
  <c r="Q18" i="18"/>
  <c r="H20" i="18"/>
  <c r="I20" i="18" s="1"/>
  <c r="Q20" i="18"/>
  <c r="H22" i="18"/>
  <c r="I22" i="18" s="1"/>
  <c r="Q22" i="18"/>
  <c r="H24" i="18"/>
  <c r="I24" i="18" s="1"/>
  <c r="Q24" i="18"/>
  <c r="H26" i="18"/>
  <c r="I26" i="18" s="1"/>
  <c r="Q26" i="18"/>
  <c r="H28" i="18"/>
  <c r="I28" i="18" s="1"/>
  <c r="Q28" i="18"/>
  <c r="H30" i="18"/>
  <c r="I30" i="18" s="1"/>
  <c r="Q30" i="18"/>
  <c r="H32" i="18"/>
  <c r="I32" i="18" s="1"/>
  <c r="Q32" i="18"/>
  <c r="H34" i="18"/>
  <c r="I34" i="18" s="1"/>
  <c r="Q34" i="18"/>
  <c r="H36" i="18"/>
  <c r="I36" i="18" s="1"/>
  <c r="Q36" i="18"/>
  <c r="H38" i="18"/>
  <c r="I38" i="18" s="1"/>
  <c r="Q38" i="18"/>
  <c r="H40" i="18"/>
  <c r="I40" i="18" s="1"/>
  <c r="Q40" i="18"/>
  <c r="H42" i="18"/>
  <c r="I42" i="18" s="1"/>
  <c r="Q42" i="18"/>
  <c r="H44" i="18"/>
  <c r="I44" i="18" s="1"/>
  <c r="Q44" i="18"/>
  <c r="H46" i="18"/>
  <c r="I46" i="18" s="1"/>
  <c r="Q46" i="18"/>
  <c r="H48" i="18"/>
  <c r="I48" i="18" s="1"/>
  <c r="Q48" i="18"/>
  <c r="G49" i="18"/>
  <c r="I49" i="18" s="1"/>
  <c r="F50" i="18"/>
  <c r="H6" i="18"/>
  <c r="H8" i="18"/>
  <c r="I8" i="18" s="1"/>
  <c r="P6" i="18"/>
  <c r="Z36" i="17"/>
  <c r="Y6" i="17"/>
  <c r="Z6" i="17" s="1"/>
  <c r="Z8" i="17"/>
  <c r="Y10" i="17"/>
  <c r="Z10" i="17" s="1"/>
  <c r="Y12" i="17"/>
  <c r="Z12" i="17" s="1"/>
  <c r="Z14" i="17"/>
  <c r="Z16" i="17"/>
  <c r="Y18" i="17"/>
  <c r="Z18" i="17" s="1"/>
  <c r="Z20" i="17"/>
  <c r="Z22" i="17"/>
  <c r="Y24" i="17"/>
  <c r="Z24" i="17" s="1"/>
  <c r="Y26" i="17"/>
  <c r="Z26" i="17" s="1"/>
  <c r="Y28" i="17"/>
  <c r="Z28" i="17" s="1"/>
  <c r="Z30" i="17"/>
  <c r="Z32" i="17"/>
  <c r="Y34" i="17"/>
  <c r="Z34" i="17" s="1"/>
  <c r="Y38" i="17"/>
  <c r="Z38" i="17" s="1"/>
  <c r="Y40" i="17"/>
  <c r="Z40" i="17" s="1"/>
  <c r="Z42" i="17"/>
  <c r="Z44" i="17"/>
  <c r="Z46" i="17"/>
  <c r="Z48" i="17"/>
  <c r="S37" i="17"/>
  <c r="S45" i="17"/>
  <c r="S7" i="17"/>
  <c r="S9" i="17"/>
  <c r="R11" i="17"/>
  <c r="S11" i="17" s="1"/>
  <c r="R13" i="17"/>
  <c r="S13" i="17" s="1"/>
  <c r="S15" i="17"/>
  <c r="S17" i="17"/>
  <c r="S19" i="17"/>
  <c r="R21" i="17"/>
  <c r="S21" i="17" s="1"/>
  <c r="R23" i="17"/>
  <c r="S23" i="17" s="1"/>
  <c r="S25" i="17"/>
  <c r="R27" i="17"/>
  <c r="S27" i="17" s="1"/>
  <c r="R29" i="17"/>
  <c r="S29" i="17" s="1"/>
  <c r="S31" i="17"/>
  <c r="S33" i="17"/>
  <c r="R35" i="17"/>
  <c r="S35" i="17" s="1"/>
  <c r="S39" i="17"/>
  <c r="S41" i="17"/>
  <c r="R43" i="17"/>
  <c r="S43" i="17" s="1"/>
  <c r="S47" i="17"/>
  <c r="S49" i="17"/>
  <c r="H9" i="17"/>
  <c r="J9" i="17" s="1"/>
  <c r="K9" i="17" s="1"/>
  <c r="L9" i="17" s="1"/>
  <c r="H13" i="17"/>
  <c r="J13" i="17" s="1"/>
  <c r="H17" i="17"/>
  <c r="J17" i="17" s="1"/>
  <c r="K17" i="17" s="1"/>
  <c r="L17" i="17" s="1"/>
  <c r="H29" i="17"/>
  <c r="J29" i="17" s="1"/>
  <c r="K29" i="17" s="1"/>
  <c r="L29" i="17" s="1"/>
  <c r="H33" i="17"/>
  <c r="J33" i="17" s="1"/>
  <c r="K33" i="17" s="1"/>
  <c r="L33" i="17" s="1"/>
  <c r="H37" i="17"/>
  <c r="J37" i="17" s="1"/>
  <c r="H41" i="17"/>
  <c r="J41" i="17" s="1"/>
  <c r="H45" i="17"/>
  <c r="J45" i="17" s="1"/>
  <c r="H49" i="17"/>
  <c r="J49" i="17" s="1"/>
  <c r="H19" i="17"/>
  <c r="H23" i="17"/>
  <c r="K13" i="17"/>
  <c r="L13" i="17" s="1"/>
  <c r="K25" i="17"/>
  <c r="L25" i="17" s="1"/>
  <c r="K37" i="17"/>
  <c r="L37" i="17" s="1"/>
  <c r="K41" i="17"/>
  <c r="L41" i="17" s="1"/>
  <c r="K45" i="17"/>
  <c r="L45" i="17" s="1"/>
  <c r="J7" i="17"/>
  <c r="J15" i="17"/>
  <c r="J19" i="17"/>
  <c r="J23" i="17"/>
  <c r="J27" i="17"/>
  <c r="J43" i="17"/>
  <c r="J47" i="17"/>
  <c r="I6" i="17"/>
  <c r="I8" i="17"/>
  <c r="J8" i="17" s="1"/>
  <c r="Z9" i="17"/>
  <c r="I10" i="17"/>
  <c r="J10" i="17" s="1"/>
  <c r="Z11" i="17"/>
  <c r="I12" i="17"/>
  <c r="J12" i="17" s="1"/>
  <c r="S12" i="17"/>
  <c r="Z13" i="17"/>
  <c r="I14" i="17"/>
  <c r="J14" i="17" s="1"/>
  <c r="S14" i="17"/>
  <c r="Z15" i="17"/>
  <c r="I16" i="17"/>
  <c r="J16" i="17" s="1"/>
  <c r="S16" i="17"/>
  <c r="Z17" i="17"/>
  <c r="I18" i="17"/>
  <c r="J18" i="17" s="1"/>
  <c r="S18" i="17"/>
  <c r="Z19" i="17"/>
  <c r="I20" i="17"/>
  <c r="J20" i="17" s="1"/>
  <c r="S20" i="17"/>
  <c r="Z21" i="17"/>
  <c r="I22" i="17"/>
  <c r="J22" i="17" s="1"/>
  <c r="S22" i="17"/>
  <c r="Z23" i="17"/>
  <c r="I24" i="17"/>
  <c r="J24" i="17" s="1"/>
  <c r="S24" i="17"/>
  <c r="Z25" i="17"/>
  <c r="I26" i="17"/>
  <c r="J26" i="17" s="1"/>
  <c r="S26" i="17"/>
  <c r="Z27" i="17"/>
  <c r="I28" i="17"/>
  <c r="J28" i="17" s="1"/>
  <c r="S28" i="17"/>
  <c r="Z29" i="17"/>
  <c r="I30" i="17"/>
  <c r="J30" i="17" s="1"/>
  <c r="S30" i="17"/>
  <c r="Z31" i="17"/>
  <c r="I32" i="17"/>
  <c r="J32" i="17" s="1"/>
  <c r="S32" i="17"/>
  <c r="Z33" i="17"/>
  <c r="I34" i="17"/>
  <c r="J34" i="17" s="1"/>
  <c r="S34" i="17"/>
  <c r="Z35" i="17"/>
  <c r="I36" i="17"/>
  <c r="J36" i="17" s="1"/>
  <c r="S36" i="17"/>
  <c r="Z37" i="17"/>
  <c r="I38" i="17"/>
  <c r="J38" i="17" s="1"/>
  <c r="S38" i="17"/>
  <c r="Z39" i="17"/>
  <c r="I40" i="17"/>
  <c r="J40" i="17" s="1"/>
  <c r="S40" i="17"/>
  <c r="Z41" i="17"/>
  <c r="I42" i="17"/>
  <c r="J42" i="17" s="1"/>
  <c r="S42" i="17"/>
  <c r="Z43" i="17"/>
  <c r="I44" i="17"/>
  <c r="J44" i="17" s="1"/>
  <c r="S44" i="17"/>
  <c r="Z45" i="17"/>
  <c r="I46" i="17"/>
  <c r="J46" i="17" s="1"/>
  <c r="S46" i="17"/>
  <c r="Z47" i="17"/>
  <c r="I48" i="17"/>
  <c r="J48" i="17" s="1"/>
  <c r="S48" i="17"/>
  <c r="Z49" i="17"/>
  <c r="G50" i="17"/>
  <c r="X50" i="17"/>
  <c r="Z7" i="17"/>
  <c r="S8" i="17"/>
  <c r="S10" i="17"/>
  <c r="R6" i="17"/>
  <c r="R50" i="17" s="1"/>
  <c r="U50" i="16"/>
  <c r="T50" i="16"/>
  <c r="N50" i="16"/>
  <c r="M50" i="16"/>
  <c r="F50" i="16"/>
  <c r="D50" i="16"/>
  <c r="C50" i="16"/>
  <c r="X49" i="16"/>
  <c r="Y49" i="16" s="1"/>
  <c r="Q49" i="16"/>
  <c r="R49" i="16" s="1"/>
  <c r="G49" i="16"/>
  <c r="I49" i="16" s="1"/>
  <c r="X48" i="16"/>
  <c r="Y48" i="16" s="1"/>
  <c r="Q48" i="16"/>
  <c r="R48" i="16" s="1"/>
  <c r="G48" i="16"/>
  <c r="H48" i="16" s="1"/>
  <c r="X47" i="16"/>
  <c r="Y47" i="16" s="1"/>
  <c r="Q47" i="16"/>
  <c r="R47" i="16" s="1"/>
  <c r="G47" i="16"/>
  <c r="I47" i="16" s="1"/>
  <c r="X46" i="16"/>
  <c r="Y46" i="16" s="1"/>
  <c r="Q46" i="16"/>
  <c r="R46" i="16" s="1"/>
  <c r="G46" i="16"/>
  <c r="H46" i="16" s="1"/>
  <c r="X45" i="16"/>
  <c r="Y45" i="16" s="1"/>
  <c r="Q45" i="16"/>
  <c r="R45" i="16" s="1"/>
  <c r="G45" i="16"/>
  <c r="I45" i="16" s="1"/>
  <c r="X44" i="16"/>
  <c r="Y44" i="16" s="1"/>
  <c r="Q44" i="16"/>
  <c r="R44" i="16" s="1"/>
  <c r="G44" i="16"/>
  <c r="H44" i="16" s="1"/>
  <c r="X43" i="16"/>
  <c r="Y43" i="16" s="1"/>
  <c r="Q43" i="16"/>
  <c r="R43" i="16" s="1"/>
  <c r="G43" i="16"/>
  <c r="I43" i="16" s="1"/>
  <c r="X42" i="16"/>
  <c r="Y42" i="16" s="1"/>
  <c r="Q42" i="16"/>
  <c r="R42" i="16" s="1"/>
  <c r="G42" i="16"/>
  <c r="H42" i="16" s="1"/>
  <c r="X41" i="16"/>
  <c r="Y41" i="16" s="1"/>
  <c r="Q41" i="16"/>
  <c r="R41" i="16" s="1"/>
  <c r="G41" i="16"/>
  <c r="I41" i="16" s="1"/>
  <c r="X40" i="16"/>
  <c r="Y40" i="16" s="1"/>
  <c r="Q40" i="16"/>
  <c r="R40" i="16" s="1"/>
  <c r="G40" i="16"/>
  <c r="H40" i="16" s="1"/>
  <c r="X39" i="16"/>
  <c r="Y39" i="16" s="1"/>
  <c r="Q39" i="16"/>
  <c r="R39" i="16" s="1"/>
  <c r="G39" i="16"/>
  <c r="I39" i="16" s="1"/>
  <c r="X38" i="16"/>
  <c r="Y38" i="16" s="1"/>
  <c r="Q38" i="16"/>
  <c r="R38" i="16" s="1"/>
  <c r="G38" i="16"/>
  <c r="H38" i="16" s="1"/>
  <c r="X37" i="16"/>
  <c r="Y37" i="16" s="1"/>
  <c r="Q37" i="16"/>
  <c r="R37" i="16" s="1"/>
  <c r="G37" i="16"/>
  <c r="I37" i="16" s="1"/>
  <c r="X36" i="16"/>
  <c r="Y36" i="16" s="1"/>
  <c r="Q36" i="16"/>
  <c r="R36" i="16" s="1"/>
  <c r="G36" i="16"/>
  <c r="H36" i="16" s="1"/>
  <c r="X35" i="16"/>
  <c r="Y35" i="16" s="1"/>
  <c r="Q35" i="16"/>
  <c r="R35" i="16" s="1"/>
  <c r="G35" i="16"/>
  <c r="I35" i="16" s="1"/>
  <c r="X34" i="16"/>
  <c r="Y34" i="16" s="1"/>
  <c r="Q34" i="16"/>
  <c r="R34" i="16" s="1"/>
  <c r="G34" i="16"/>
  <c r="H34" i="16" s="1"/>
  <c r="X33" i="16"/>
  <c r="Y33" i="16" s="1"/>
  <c r="Q33" i="16"/>
  <c r="R33" i="16" s="1"/>
  <c r="G33" i="16"/>
  <c r="I33" i="16" s="1"/>
  <c r="X32" i="16"/>
  <c r="Y32" i="16" s="1"/>
  <c r="Q32" i="16"/>
  <c r="R32" i="16" s="1"/>
  <c r="G32" i="16"/>
  <c r="H32" i="16" s="1"/>
  <c r="X31" i="16"/>
  <c r="Y31" i="16" s="1"/>
  <c r="Q31" i="16"/>
  <c r="R31" i="16" s="1"/>
  <c r="G31" i="16"/>
  <c r="I31" i="16" s="1"/>
  <c r="X30" i="16"/>
  <c r="Y30" i="16" s="1"/>
  <c r="Q30" i="16"/>
  <c r="R30" i="16" s="1"/>
  <c r="G30" i="16"/>
  <c r="H30" i="16" s="1"/>
  <c r="X29" i="16"/>
  <c r="Y29" i="16" s="1"/>
  <c r="Q29" i="16"/>
  <c r="R29" i="16" s="1"/>
  <c r="G29" i="16"/>
  <c r="I29" i="16" s="1"/>
  <c r="X28" i="16"/>
  <c r="Y28" i="16" s="1"/>
  <c r="Q28" i="16"/>
  <c r="R28" i="16" s="1"/>
  <c r="G28" i="16"/>
  <c r="H28" i="16" s="1"/>
  <c r="X27" i="16"/>
  <c r="Y27" i="16" s="1"/>
  <c r="Q27" i="16"/>
  <c r="R27" i="16" s="1"/>
  <c r="G27" i="16"/>
  <c r="I27" i="16" s="1"/>
  <c r="X26" i="16"/>
  <c r="Q26" i="16"/>
  <c r="R26" i="16" s="1"/>
  <c r="G26" i="16"/>
  <c r="H26" i="16" s="1"/>
  <c r="X25" i="16"/>
  <c r="Y25" i="16" s="1"/>
  <c r="Q25" i="16"/>
  <c r="R25" i="16" s="1"/>
  <c r="H25" i="16"/>
  <c r="J25" i="16" s="1"/>
  <c r="G25" i="16"/>
  <c r="I25" i="16" s="1"/>
  <c r="X24" i="16"/>
  <c r="Y24" i="16" s="1"/>
  <c r="Q24" i="16"/>
  <c r="R24" i="16" s="1"/>
  <c r="G24" i="16"/>
  <c r="H24" i="16" s="1"/>
  <c r="X23" i="16"/>
  <c r="Y23" i="16" s="1"/>
  <c r="Q23" i="16"/>
  <c r="R23" i="16" s="1"/>
  <c r="G23" i="16"/>
  <c r="I23" i="16" s="1"/>
  <c r="X22" i="16"/>
  <c r="Y22" i="16" s="1"/>
  <c r="Q22" i="16"/>
  <c r="R22" i="16" s="1"/>
  <c r="G22" i="16"/>
  <c r="H22" i="16" s="1"/>
  <c r="X21" i="16"/>
  <c r="Y21" i="16" s="1"/>
  <c r="Q21" i="16"/>
  <c r="R21" i="16" s="1"/>
  <c r="G21" i="16"/>
  <c r="I21" i="16" s="1"/>
  <c r="X20" i="16"/>
  <c r="Y20" i="16" s="1"/>
  <c r="Q20" i="16"/>
  <c r="R20" i="16" s="1"/>
  <c r="G20" i="16"/>
  <c r="H20" i="16" s="1"/>
  <c r="X19" i="16"/>
  <c r="Y19" i="16" s="1"/>
  <c r="Q19" i="16"/>
  <c r="R19" i="16" s="1"/>
  <c r="G19" i="16"/>
  <c r="I19" i="16" s="1"/>
  <c r="X18" i="16"/>
  <c r="Y18" i="16" s="1"/>
  <c r="Q18" i="16"/>
  <c r="R18" i="16" s="1"/>
  <c r="G18" i="16"/>
  <c r="H18" i="16" s="1"/>
  <c r="X17" i="16"/>
  <c r="Y17" i="16" s="1"/>
  <c r="Q17" i="16"/>
  <c r="R17" i="16" s="1"/>
  <c r="G17" i="16"/>
  <c r="I17" i="16" s="1"/>
  <c r="X16" i="16"/>
  <c r="Y16" i="16" s="1"/>
  <c r="Q16" i="16"/>
  <c r="R16" i="16" s="1"/>
  <c r="G16" i="16"/>
  <c r="H16" i="16" s="1"/>
  <c r="X15" i="16"/>
  <c r="Y15" i="16" s="1"/>
  <c r="Q15" i="16"/>
  <c r="R15" i="16" s="1"/>
  <c r="G15" i="16"/>
  <c r="I15" i="16" s="1"/>
  <c r="X14" i="16"/>
  <c r="Y14" i="16" s="1"/>
  <c r="Q14" i="16"/>
  <c r="R14" i="16" s="1"/>
  <c r="G14" i="16"/>
  <c r="H14" i="16" s="1"/>
  <c r="X13" i="16"/>
  <c r="Y13" i="16" s="1"/>
  <c r="Q13" i="16"/>
  <c r="R13" i="16" s="1"/>
  <c r="G13" i="16"/>
  <c r="I13" i="16" s="1"/>
  <c r="X12" i="16"/>
  <c r="Y12" i="16" s="1"/>
  <c r="Q12" i="16"/>
  <c r="R12" i="16" s="1"/>
  <c r="G12" i="16"/>
  <c r="H12" i="16" s="1"/>
  <c r="X11" i="16"/>
  <c r="Y11" i="16" s="1"/>
  <c r="Q11" i="16"/>
  <c r="R11" i="16" s="1"/>
  <c r="G11" i="16"/>
  <c r="I11" i="16" s="1"/>
  <c r="X10" i="16"/>
  <c r="Q10" i="16"/>
  <c r="R10" i="16" s="1"/>
  <c r="G10" i="16"/>
  <c r="H10" i="16" s="1"/>
  <c r="X9" i="16"/>
  <c r="Y9" i="16" s="1"/>
  <c r="Q9" i="16"/>
  <c r="R9" i="16" s="1"/>
  <c r="G9" i="16"/>
  <c r="I9" i="16" s="1"/>
  <c r="X8" i="16"/>
  <c r="Q8" i="16"/>
  <c r="R8" i="16" s="1"/>
  <c r="G8" i="16"/>
  <c r="H8" i="16" s="1"/>
  <c r="X7" i="16"/>
  <c r="Y7" i="16" s="1"/>
  <c r="Q7" i="16"/>
  <c r="R7" i="16" s="1"/>
  <c r="G7" i="16"/>
  <c r="I7" i="16" s="1"/>
  <c r="A7" i="16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X6" i="16"/>
  <c r="Y6" i="16" s="1"/>
  <c r="Q6" i="16"/>
  <c r="G6" i="16"/>
  <c r="H6" i="16" s="1"/>
  <c r="H41" i="16" l="1"/>
  <c r="J39" i="17"/>
  <c r="M6" i="21"/>
  <c r="M49" i="21" s="1"/>
  <c r="L49" i="23"/>
  <c r="H9" i="16"/>
  <c r="J9" i="16" s="1"/>
  <c r="Q50" i="16"/>
  <c r="H13" i="16"/>
  <c r="J13" i="16" s="1"/>
  <c r="K13" i="16" s="1"/>
  <c r="L13" i="16" s="1"/>
  <c r="H50" i="18"/>
  <c r="I43" i="19"/>
  <c r="J43" i="19" s="1"/>
  <c r="K43" i="19" s="1"/>
  <c r="J21" i="17"/>
  <c r="K21" i="17" s="1"/>
  <c r="L21" i="17" s="1"/>
  <c r="H45" i="16"/>
  <c r="P50" i="18"/>
  <c r="V50" i="18"/>
  <c r="M7" i="23"/>
  <c r="M49" i="23" s="1"/>
  <c r="H6" i="23"/>
  <c r="H49" i="23" s="1"/>
  <c r="R6" i="23"/>
  <c r="R49" i="23" s="1"/>
  <c r="H6" i="21"/>
  <c r="R6" i="21"/>
  <c r="R49" i="21" s="1"/>
  <c r="H49" i="21"/>
  <c r="Q49" i="20"/>
  <c r="R6" i="20"/>
  <c r="R49" i="20" s="1"/>
  <c r="M49" i="20"/>
  <c r="L49" i="20"/>
  <c r="G49" i="20"/>
  <c r="H6" i="20"/>
  <c r="H49" i="20" s="1"/>
  <c r="V50" i="19"/>
  <c r="J46" i="19"/>
  <c r="K46" i="19" s="1"/>
  <c r="J42" i="19"/>
  <c r="K42" i="19" s="1"/>
  <c r="J38" i="19"/>
  <c r="K38" i="19" s="1"/>
  <c r="J34" i="19"/>
  <c r="K34" i="19" s="1"/>
  <c r="J30" i="19"/>
  <c r="K30" i="19" s="1"/>
  <c r="J26" i="19"/>
  <c r="K26" i="19" s="1"/>
  <c r="J22" i="19"/>
  <c r="K22" i="19" s="1"/>
  <c r="J18" i="19"/>
  <c r="K18" i="19" s="1"/>
  <c r="J14" i="19"/>
  <c r="K14" i="19" s="1"/>
  <c r="J10" i="19"/>
  <c r="K10" i="19" s="1"/>
  <c r="J49" i="19"/>
  <c r="K49" i="19" s="1"/>
  <c r="J41" i="19"/>
  <c r="K41" i="19" s="1"/>
  <c r="J33" i="19"/>
  <c r="K33" i="19" s="1"/>
  <c r="J25" i="19"/>
  <c r="K25" i="19" s="1"/>
  <c r="J17" i="19"/>
  <c r="K17" i="19" s="1"/>
  <c r="J9" i="19"/>
  <c r="K9" i="19" s="1"/>
  <c r="P50" i="19"/>
  <c r="W7" i="19"/>
  <c r="J48" i="19"/>
  <c r="K48" i="19" s="1"/>
  <c r="J44" i="19"/>
  <c r="K44" i="19" s="1"/>
  <c r="J40" i="19"/>
  <c r="K40" i="19" s="1"/>
  <c r="J36" i="19"/>
  <c r="K36" i="19" s="1"/>
  <c r="J32" i="19"/>
  <c r="K32" i="19" s="1"/>
  <c r="J28" i="19"/>
  <c r="K28" i="19" s="1"/>
  <c r="J24" i="19"/>
  <c r="K24" i="19" s="1"/>
  <c r="J20" i="19"/>
  <c r="K20" i="19" s="1"/>
  <c r="J16" i="19"/>
  <c r="K16" i="19" s="1"/>
  <c r="J12" i="19"/>
  <c r="K12" i="19" s="1"/>
  <c r="J8" i="19"/>
  <c r="K8" i="19" s="1"/>
  <c r="J6" i="19"/>
  <c r="K6" i="19" s="1"/>
  <c r="I50" i="19"/>
  <c r="J45" i="19"/>
  <c r="K45" i="19" s="1"/>
  <c r="J37" i="19"/>
  <c r="K37" i="19" s="1"/>
  <c r="J29" i="19"/>
  <c r="K29" i="19" s="1"/>
  <c r="J21" i="19"/>
  <c r="K21" i="19" s="1"/>
  <c r="J13" i="19"/>
  <c r="K13" i="19" s="1"/>
  <c r="Q50" i="19"/>
  <c r="W50" i="19"/>
  <c r="W7" i="18"/>
  <c r="W50" i="18" s="1"/>
  <c r="J46" i="18"/>
  <c r="K46" i="18" s="1"/>
  <c r="J42" i="18"/>
  <c r="K42" i="18" s="1"/>
  <c r="J38" i="18"/>
  <c r="K38" i="18" s="1"/>
  <c r="J34" i="18"/>
  <c r="K34" i="18" s="1"/>
  <c r="J30" i="18"/>
  <c r="K30" i="18" s="1"/>
  <c r="J26" i="18"/>
  <c r="K26" i="18" s="1"/>
  <c r="J22" i="18"/>
  <c r="K22" i="18" s="1"/>
  <c r="J18" i="18"/>
  <c r="K18" i="18" s="1"/>
  <c r="J14" i="18"/>
  <c r="K14" i="18" s="1"/>
  <c r="J10" i="18"/>
  <c r="K10" i="18" s="1"/>
  <c r="J8" i="18"/>
  <c r="K8" i="18" s="1"/>
  <c r="J48" i="18"/>
  <c r="K48" i="18" s="1"/>
  <c r="J44" i="18"/>
  <c r="K44" i="18" s="1"/>
  <c r="J40" i="18"/>
  <c r="K40" i="18" s="1"/>
  <c r="J36" i="18"/>
  <c r="K36" i="18" s="1"/>
  <c r="J32" i="18"/>
  <c r="K32" i="18" s="1"/>
  <c r="J28" i="18"/>
  <c r="K28" i="18" s="1"/>
  <c r="J24" i="18"/>
  <c r="K24" i="18" s="1"/>
  <c r="J20" i="18"/>
  <c r="K20" i="18" s="1"/>
  <c r="J16" i="18"/>
  <c r="K16" i="18" s="1"/>
  <c r="J12" i="18"/>
  <c r="K12" i="18" s="1"/>
  <c r="J49" i="18"/>
  <c r="K49" i="18"/>
  <c r="J45" i="18"/>
  <c r="K45" i="18" s="1"/>
  <c r="J41" i="18"/>
  <c r="K41" i="18" s="1"/>
  <c r="J37" i="18"/>
  <c r="K37" i="18" s="1"/>
  <c r="J33" i="18"/>
  <c r="K33" i="18" s="1"/>
  <c r="J29" i="18"/>
  <c r="K29" i="18" s="1"/>
  <c r="J25" i="18"/>
  <c r="K25" i="18" s="1"/>
  <c r="J21" i="18"/>
  <c r="K21" i="18" s="1"/>
  <c r="J17" i="18"/>
  <c r="K17" i="18" s="1"/>
  <c r="J13" i="18"/>
  <c r="K13" i="18" s="1"/>
  <c r="J9" i="18"/>
  <c r="K9" i="18" s="1"/>
  <c r="I6" i="18"/>
  <c r="Q6" i="18"/>
  <c r="Q50" i="18" s="1"/>
  <c r="Z50" i="17"/>
  <c r="Y50" i="17"/>
  <c r="K48" i="17"/>
  <c r="L48" i="17" s="1"/>
  <c r="K44" i="17"/>
  <c r="L44" i="17" s="1"/>
  <c r="K40" i="17"/>
  <c r="L40" i="17" s="1"/>
  <c r="K36" i="17"/>
  <c r="L36" i="17" s="1"/>
  <c r="K32" i="17"/>
  <c r="L32" i="17" s="1"/>
  <c r="K28" i="17"/>
  <c r="L28" i="17" s="1"/>
  <c r="K24" i="17"/>
  <c r="L24" i="17" s="1"/>
  <c r="K20" i="17"/>
  <c r="L20" i="17" s="1"/>
  <c r="K10" i="17"/>
  <c r="L10" i="17" s="1"/>
  <c r="K46" i="17"/>
  <c r="L46" i="17" s="1"/>
  <c r="K42" i="17"/>
  <c r="L42" i="17" s="1"/>
  <c r="K38" i="17"/>
  <c r="L38" i="17" s="1"/>
  <c r="K34" i="17"/>
  <c r="L34" i="17" s="1"/>
  <c r="K30" i="17"/>
  <c r="L30" i="17" s="1"/>
  <c r="K26" i="17"/>
  <c r="L26" i="17" s="1"/>
  <c r="K22" i="17"/>
  <c r="L22" i="17" s="1"/>
  <c r="K18" i="17"/>
  <c r="L18" i="17" s="1"/>
  <c r="K14" i="17"/>
  <c r="L14" i="17" s="1"/>
  <c r="K16" i="17"/>
  <c r="L16" i="17" s="1"/>
  <c r="K12" i="17"/>
  <c r="L12" i="17" s="1"/>
  <c r="K8" i="17"/>
  <c r="L8" i="17" s="1"/>
  <c r="K49" i="17"/>
  <c r="L49" i="17" s="1"/>
  <c r="S6" i="17"/>
  <c r="S50" i="17" s="1"/>
  <c r="K47" i="17"/>
  <c r="L47" i="17" s="1"/>
  <c r="K43" i="17"/>
  <c r="L43" i="17" s="1"/>
  <c r="K39" i="17"/>
  <c r="L39" i="17" s="1"/>
  <c r="K35" i="17"/>
  <c r="L35" i="17" s="1"/>
  <c r="K31" i="17"/>
  <c r="L31" i="17" s="1"/>
  <c r="K27" i="17"/>
  <c r="L27" i="17" s="1"/>
  <c r="K23" i="17"/>
  <c r="L23" i="17" s="1"/>
  <c r="K19" i="17"/>
  <c r="L19" i="17" s="1"/>
  <c r="K15" i="17"/>
  <c r="L15" i="17" s="1"/>
  <c r="K11" i="17"/>
  <c r="L11" i="17" s="1"/>
  <c r="K7" i="17"/>
  <c r="L7" i="17" s="1"/>
  <c r="I50" i="17"/>
  <c r="J6" i="17"/>
  <c r="Z14" i="16"/>
  <c r="Z16" i="16"/>
  <c r="Z18" i="16"/>
  <c r="Z20" i="16"/>
  <c r="Z22" i="16"/>
  <c r="Z24" i="16"/>
  <c r="Z26" i="16"/>
  <c r="Z30" i="16"/>
  <c r="Z34" i="16"/>
  <c r="Z38" i="16"/>
  <c r="Z42" i="16"/>
  <c r="Z44" i="16"/>
  <c r="Z46" i="16"/>
  <c r="Z6" i="16"/>
  <c r="Y8" i="16"/>
  <c r="Z8" i="16" s="1"/>
  <c r="Y10" i="16"/>
  <c r="Z10" i="16" s="1"/>
  <c r="Z12" i="16"/>
  <c r="Y26" i="16"/>
  <c r="Z28" i="16"/>
  <c r="Z32" i="16"/>
  <c r="Z36" i="16"/>
  <c r="Z40" i="16"/>
  <c r="Z48" i="16"/>
  <c r="S7" i="16"/>
  <c r="S13" i="16"/>
  <c r="S15" i="16"/>
  <c r="S17" i="16"/>
  <c r="S19" i="16"/>
  <c r="S21" i="16"/>
  <c r="S23" i="16"/>
  <c r="S41" i="16"/>
  <c r="S43" i="16"/>
  <c r="S9" i="16"/>
  <c r="S11" i="16"/>
  <c r="S25" i="16"/>
  <c r="S27" i="16"/>
  <c r="S29" i="16"/>
  <c r="S31" i="16"/>
  <c r="S33" i="16"/>
  <c r="S35" i="16"/>
  <c r="S37" i="16"/>
  <c r="S39" i="16"/>
  <c r="S45" i="16"/>
  <c r="S47" i="16"/>
  <c r="S49" i="16"/>
  <c r="H17" i="16"/>
  <c r="J17" i="16" s="1"/>
  <c r="H29" i="16"/>
  <c r="H37" i="16"/>
  <c r="H33" i="16"/>
  <c r="J33" i="16" s="1"/>
  <c r="H21" i="16"/>
  <c r="J21" i="16" s="1"/>
  <c r="H49" i="16"/>
  <c r="H7" i="16"/>
  <c r="J7" i="16" s="1"/>
  <c r="H11" i="16"/>
  <c r="H15" i="16"/>
  <c r="H19" i="16"/>
  <c r="J19" i="16" s="1"/>
  <c r="H23" i="16"/>
  <c r="J23" i="16" s="1"/>
  <c r="H27" i="16"/>
  <c r="J27" i="16" s="1"/>
  <c r="K27" i="16" s="1"/>
  <c r="L27" i="16" s="1"/>
  <c r="H31" i="16"/>
  <c r="J31" i="16" s="1"/>
  <c r="K31" i="16" s="1"/>
  <c r="L31" i="16" s="1"/>
  <c r="H35" i="16"/>
  <c r="J35" i="16" s="1"/>
  <c r="K35" i="16" s="1"/>
  <c r="L35" i="16" s="1"/>
  <c r="H39" i="16"/>
  <c r="J39" i="16" s="1"/>
  <c r="H43" i="16"/>
  <c r="J43" i="16" s="1"/>
  <c r="H47" i="16"/>
  <c r="J47" i="16" s="1"/>
  <c r="K47" i="16" s="1"/>
  <c r="L47" i="16" s="1"/>
  <c r="J29" i="16"/>
  <c r="J37" i="16"/>
  <c r="J41" i="16"/>
  <c r="J45" i="16"/>
  <c r="J49" i="16"/>
  <c r="K9" i="16"/>
  <c r="L9" i="16" s="1"/>
  <c r="K17" i="16"/>
  <c r="L17" i="16" s="1"/>
  <c r="K21" i="16"/>
  <c r="L21" i="16" s="1"/>
  <c r="K25" i="16"/>
  <c r="L25" i="16" s="1"/>
  <c r="K39" i="16"/>
  <c r="L39" i="16" s="1"/>
  <c r="K43" i="16"/>
  <c r="L43" i="16" s="1"/>
  <c r="J11" i="16"/>
  <c r="J15" i="16"/>
  <c r="J24" i="16"/>
  <c r="I6" i="16"/>
  <c r="Z7" i="16"/>
  <c r="S8" i="16"/>
  <c r="I10" i="16"/>
  <c r="J10" i="16" s="1"/>
  <c r="Z11" i="16"/>
  <c r="S12" i="16"/>
  <c r="Z13" i="16"/>
  <c r="I14" i="16"/>
  <c r="J14" i="16" s="1"/>
  <c r="S14" i="16"/>
  <c r="Z15" i="16"/>
  <c r="I16" i="16"/>
  <c r="J16" i="16" s="1"/>
  <c r="S16" i="16"/>
  <c r="Z17" i="16"/>
  <c r="I18" i="16"/>
  <c r="J18" i="16" s="1"/>
  <c r="S18" i="16"/>
  <c r="Z19" i="16"/>
  <c r="I20" i="16"/>
  <c r="J20" i="16" s="1"/>
  <c r="S20" i="16"/>
  <c r="Z21" i="16"/>
  <c r="I22" i="16"/>
  <c r="J22" i="16" s="1"/>
  <c r="S22" i="16"/>
  <c r="Z23" i="16"/>
  <c r="I24" i="16"/>
  <c r="S24" i="16"/>
  <c r="Z25" i="16"/>
  <c r="I26" i="16"/>
  <c r="J26" i="16" s="1"/>
  <c r="S26" i="16"/>
  <c r="Z27" i="16"/>
  <c r="I28" i="16"/>
  <c r="J28" i="16" s="1"/>
  <c r="S28" i="16"/>
  <c r="Z29" i="16"/>
  <c r="I30" i="16"/>
  <c r="J30" i="16" s="1"/>
  <c r="S30" i="16"/>
  <c r="Z31" i="16"/>
  <c r="I32" i="16"/>
  <c r="J32" i="16" s="1"/>
  <c r="S32" i="16"/>
  <c r="Z33" i="16"/>
  <c r="I34" i="16"/>
  <c r="J34" i="16" s="1"/>
  <c r="S34" i="16"/>
  <c r="Z35" i="16"/>
  <c r="I36" i="16"/>
  <c r="J36" i="16" s="1"/>
  <c r="S36" i="16"/>
  <c r="Z37" i="16"/>
  <c r="I38" i="16"/>
  <c r="J38" i="16" s="1"/>
  <c r="S38" i="16"/>
  <c r="Z39" i="16"/>
  <c r="I40" i="16"/>
  <c r="J40" i="16" s="1"/>
  <c r="S40" i="16"/>
  <c r="Z41" i="16"/>
  <c r="I42" i="16"/>
  <c r="J42" i="16" s="1"/>
  <c r="S42" i="16"/>
  <c r="Z43" i="16"/>
  <c r="I44" i="16"/>
  <c r="J44" i="16" s="1"/>
  <c r="S44" i="16"/>
  <c r="Z45" i="16"/>
  <c r="I46" i="16"/>
  <c r="J46" i="16" s="1"/>
  <c r="S46" i="16"/>
  <c r="Z47" i="16"/>
  <c r="I48" i="16"/>
  <c r="J48" i="16" s="1"/>
  <c r="S48" i="16"/>
  <c r="Z49" i="16"/>
  <c r="G50" i="16"/>
  <c r="X50" i="16"/>
  <c r="I8" i="16"/>
  <c r="J8" i="16" s="1"/>
  <c r="Z9" i="16"/>
  <c r="S10" i="16"/>
  <c r="I12" i="16"/>
  <c r="J12" i="16" s="1"/>
  <c r="R6" i="16"/>
  <c r="R50" i="16" s="1"/>
  <c r="R10" i="15"/>
  <c r="R22" i="15"/>
  <c r="R30" i="15"/>
  <c r="R38" i="15"/>
  <c r="R46" i="15"/>
  <c r="Y18" i="15"/>
  <c r="Y48" i="15"/>
  <c r="U50" i="15"/>
  <c r="T50" i="15"/>
  <c r="N50" i="15"/>
  <c r="M50" i="15"/>
  <c r="F50" i="15"/>
  <c r="D50" i="15"/>
  <c r="C50" i="15"/>
  <c r="X49" i="15"/>
  <c r="Y49" i="15" s="1"/>
  <c r="Q49" i="15"/>
  <c r="R49" i="15" s="1"/>
  <c r="G49" i="15"/>
  <c r="H49" i="15" s="1"/>
  <c r="X48" i="15"/>
  <c r="Q48" i="15"/>
  <c r="R48" i="15" s="1"/>
  <c r="G48" i="15"/>
  <c r="I48" i="15" s="1"/>
  <c r="X47" i="15"/>
  <c r="Y47" i="15" s="1"/>
  <c r="Q47" i="15"/>
  <c r="R47" i="15" s="1"/>
  <c r="G47" i="15"/>
  <c r="I47" i="15" s="1"/>
  <c r="X46" i="15"/>
  <c r="Y46" i="15" s="1"/>
  <c r="Q46" i="15"/>
  <c r="G46" i="15"/>
  <c r="I46" i="15" s="1"/>
  <c r="X45" i="15"/>
  <c r="Y45" i="15" s="1"/>
  <c r="Q45" i="15"/>
  <c r="R45" i="15" s="1"/>
  <c r="G45" i="15"/>
  <c r="I45" i="15" s="1"/>
  <c r="X44" i="15"/>
  <c r="Y44" i="15" s="1"/>
  <c r="Q44" i="15"/>
  <c r="R44" i="15" s="1"/>
  <c r="G44" i="15"/>
  <c r="I44" i="15" s="1"/>
  <c r="X43" i="15"/>
  <c r="Y43" i="15" s="1"/>
  <c r="Q43" i="15"/>
  <c r="R43" i="15" s="1"/>
  <c r="G43" i="15"/>
  <c r="I43" i="15" s="1"/>
  <c r="X42" i="15"/>
  <c r="Y42" i="15" s="1"/>
  <c r="Q42" i="15"/>
  <c r="R42" i="15" s="1"/>
  <c r="G42" i="15"/>
  <c r="I42" i="15" s="1"/>
  <c r="X41" i="15"/>
  <c r="Y41" i="15" s="1"/>
  <c r="Q41" i="15"/>
  <c r="R41" i="15" s="1"/>
  <c r="G41" i="15"/>
  <c r="I41" i="15" s="1"/>
  <c r="X40" i="15"/>
  <c r="Y40" i="15" s="1"/>
  <c r="Q40" i="15"/>
  <c r="R40" i="15" s="1"/>
  <c r="G40" i="15"/>
  <c r="I40" i="15" s="1"/>
  <c r="X39" i="15"/>
  <c r="Y39" i="15" s="1"/>
  <c r="Q39" i="15"/>
  <c r="R39" i="15" s="1"/>
  <c r="G39" i="15"/>
  <c r="I39" i="15" s="1"/>
  <c r="X38" i="15"/>
  <c r="Y38" i="15" s="1"/>
  <c r="Q38" i="15"/>
  <c r="G38" i="15"/>
  <c r="I38" i="15" s="1"/>
  <c r="X37" i="15"/>
  <c r="Y37" i="15" s="1"/>
  <c r="Q37" i="15"/>
  <c r="R37" i="15" s="1"/>
  <c r="G37" i="15"/>
  <c r="I37" i="15" s="1"/>
  <c r="X36" i="15"/>
  <c r="Y36" i="15" s="1"/>
  <c r="Q36" i="15"/>
  <c r="R36" i="15" s="1"/>
  <c r="G36" i="15"/>
  <c r="I36" i="15" s="1"/>
  <c r="X35" i="15"/>
  <c r="Y35" i="15" s="1"/>
  <c r="Q35" i="15"/>
  <c r="R35" i="15" s="1"/>
  <c r="G35" i="15"/>
  <c r="I35" i="15" s="1"/>
  <c r="X34" i="15"/>
  <c r="Y34" i="15" s="1"/>
  <c r="Q34" i="15"/>
  <c r="R34" i="15" s="1"/>
  <c r="G34" i="15"/>
  <c r="I34" i="15" s="1"/>
  <c r="X33" i="15"/>
  <c r="Y33" i="15" s="1"/>
  <c r="Q33" i="15"/>
  <c r="R33" i="15" s="1"/>
  <c r="G33" i="15"/>
  <c r="I33" i="15" s="1"/>
  <c r="X32" i="15"/>
  <c r="Y32" i="15" s="1"/>
  <c r="Q32" i="15"/>
  <c r="R32" i="15" s="1"/>
  <c r="G32" i="15"/>
  <c r="I32" i="15" s="1"/>
  <c r="X31" i="15"/>
  <c r="Y31" i="15" s="1"/>
  <c r="Q31" i="15"/>
  <c r="R31" i="15" s="1"/>
  <c r="G31" i="15"/>
  <c r="I31" i="15" s="1"/>
  <c r="X30" i="15"/>
  <c r="Y30" i="15" s="1"/>
  <c r="Q30" i="15"/>
  <c r="G30" i="15"/>
  <c r="I30" i="15" s="1"/>
  <c r="X29" i="15"/>
  <c r="Y29" i="15" s="1"/>
  <c r="Q29" i="15"/>
  <c r="R29" i="15" s="1"/>
  <c r="G29" i="15"/>
  <c r="I29" i="15" s="1"/>
  <c r="X28" i="15"/>
  <c r="Y28" i="15" s="1"/>
  <c r="Q28" i="15"/>
  <c r="R28" i="15" s="1"/>
  <c r="G28" i="15"/>
  <c r="I28" i="15" s="1"/>
  <c r="X27" i="15"/>
  <c r="Y27" i="15" s="1"/>
  <c r="Q27" i="15"/>
  <c r="R27" i="15" s="1"/>
  <c r="G27" i="15"/>
  <c r="I27" i="15" s="1"/>
  <c r="X26" i="15"/>
  <c r="Y26" i="15" s="1"/>
  <c r="Q26" i="15"/>
  <c r="R26" i="15" s="1"/>
  <c r="G26" i="15"/>
  <c r="I26" i="15" s="1"/>
  <c r="X25" i="15"/>
  <c r="Y25" i="15" s="1"/>
  <c r="Q25" i="15"/>
  <c r="R25" i="15" s="1"/>
  <c r="G25" i="15"/>
  <c r="I25" i="15" s="1"/>
  <c r="X24" i="15"/>
  <c r="Y24" i="15" s="1"/>
  <c r="Q24" i="15"/>
  <c r="R24" i="15" s="1"/>
  <c r="G24" i="15"/>
  <c r="I24" i="15" s="1"/>
  <c r="X23" i="15"/>
  <c r="Y23" i="15" s="1"/>
  <c r="Q23" i="15"/>
  <c r="R23" i="15" s="1"/>
  <c r="G23" i="15"/>
  <c r="I23" i="15" s="1"/>
  <c r="X22" i="15"/>
  <c r="Y22" i="15" s="1"/>
  <c r="Q22" i="15"/>
  <c r="G22" i="15"/>
  <c r="I22" i="15" s="1"/>
  <c r="X21" i="15"/>
  <c r="Y21" i="15" s="1"/>
  <c r="Q21" i="15"/>
  <c r="R21" i="15" s="1"/>
  <c r="G21" i="15"/>
  <c r="I21" i="15" s="1"/>
  <c r="X20" i="15"/>
  <c r="Y20" i="15" s="1"/>
  <c r="Q20" i="15"/>
  <c r="R20" i="15" s="1"/>
  <c r="G20" i="15"/>
  <c r="I20" i="15" s="1"/>
  <c r="X19" i="15"/>
  <c r="Y19" i="15" s="1"/>
  <c r="Q19" i="15"/>
  <c r="R19" i="15" s="1"/>
  <c r="G19" i="15"/>
  <c r="I19" i="15" s="1"/>
  <c r="X18" i="15"/>
  <c r="Q18" i="15"/>
  <c r="R18" i="15" s="1"/>
  <c r="G18" i="15"/>
  <c r="I18" i="15" s="1"/>
  <c r="X17" i="15"/>
  <c r="Y17" i="15" s="1"/>
  <c r="Q17" i="15"/>
  <c r="R17" i="15" s="1"/>
  <c r="G17" i="15"/>
  <c r="I17" i="15" s="1"/>
  <c r="X16" i="15"/>
  <c r="Y16" i="15" s="1"/>
  <c r="Q16" i="15"/>
  <c r="R16" i="15" s="1"/>
  <c r="G16" i="15"/>
  <c r="I16" i="15" s="1"/>
  <c r="X15" i="15"/>
  <c r="Y15" i="15" s="1"/>
  <c r="Q15" i="15"/>
  <c r="R15" i="15" s="1"/>
  <c r="G15" i="15"/>
  <c r="I15" i="15" s="1"/>
  <c r="X14" i="15"/>
  <c r="Y14" i="15" s="1"/>
  <c r="Q14" i="15"/>
  <c r="R14" i="15" s="1"/>
  <c r="G14" i="15"/>
  <c r="I14" i="15" s="1"/>
  <c r="X13" i="15"/>
  <c r="Y13" i="15" s="1"/>
  <c r="Q13" i="15"/>
  <c r="R13" i="15" s="1"/>
  <c r="G13" i="15"/>
  <c r="I13" i="15" s="1"/>
  <c r="X12" i="15"/>
  <c r="Y12" i="15" s="1"/>
  <c r="Q12" i="15"/>
  <c r="R12" i="15" s="1"/>
  <c r="G12" i="15"/>
  <c r="I12" i="15" s="1"/>
  <c r="X11" i="15"/>
  <c r="Y11" i="15" s="1"/>
  <c r="Q11" i="15"/>
  <c r="R11" i="15" s="1"/>
  <c r="G11" i="15"/>
  <c r="I11" i="15" s="1"/>
  <c r="X10" i="15"/>
  <c r="Y10" i="15" s="1"/>
  <c r="Q10" i="15"/>
  <c r="G10" i="15"/>
  <c r="I10" i="15" s="1"/>
  <c r="X9" i="15"/>
  <c r="Y9" i="15" s="1"/>
  <c r="Q9" i="15"/>
  <c r="R9" i="15" s="1"/>
  <c r="G9" i="15"/>
  <c r="I9" i="15" s="1"/>
  <c r="X8" i="15"/>
  <c r="Y8" i="15" s="1"/>
  <c r="Q8" i="15"/>
  <c r="R8" i="15" s="1"/>
  <c r="G8" i="15"/>
  <c r="I8" i="15" s="1"/>
  <c r="X7" i="15"/>
  <c r="Y7" i="15" s="1"/>
  <c r="Q7" i="15"/>
  <c r="R7" i="15" s="1"/>
  <c r="G7" i="15"/>
  <c r="I7" i="15" s="1"/>
  <c r="A7" i="15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X6" i="15"/>
  <c r="Q6" i="15"/>
  <c r="R6" i="15" s="1"/>
  <c r="G6" i="15"/>
  <c r="U50" i="14"/>
  <c r="T50" i="14"/>
  <c r="N50" i="14"/>
  <c r="M50" i="14"/>
  <c r="F50" i="14"/>
  <c r="D50" i="14"/>
  <c r="C50" i="14"/>
  <c r="X49" i="14"/>
  <c r="Y49" i="14" s="1"/>
  <c r="Q49" i="14"/>
  <c r="G49" i="14"/>
  <c r="I49" i="14" s="1"/>
  <c r="X48" i="14"/>
  <c r="Y48" i="14" s="1"/>
  <c r="Q48" i="14"/>
  <c r="R48" i="14" s="1"/>
  <c r="G48" i="14"/>
  <c r="H48" i="14" s="1"/>
  <c r="X47" i="14"/>
  <c r="Y47" i="14" s="1"/>
  <c r="Q47" i="14"/>
  <c r="G47" i="14"/>
  <c r="I47" i="14" s="1"/>
  <c r="X46" i="14"/>
  <c r="Q46" i="14"/>
  <c r="R46" i="14" s="1"/>
  <c r="G46" i="14"/>
  <c r="H46" i="14" s="1"/>
  <c r="X45" i="14"/>
  <c r="Y45" i="14" s="1"/>
  <c r="Q45" i="14"/>
  <c r="R45" i="14" s="1"/>
  <c r="G45" i="14"/>
  <c r="I45" i="14" s="1"/>
  <c r="X44" i="14"/>
  <c r="Q44" i="14"/>
  <c r="R44" i="14" s="1"/>
  <c r="G44" i="14"/>
  <c r="H44" i="14" s="1"/>
  <c r="X43" i="14"/>
  <c r="Y43" i="14" s="1"/>
  <c r="Q43" i="14"/>
  <c r="R43" i="14" s="1"/>
  <c r="G43" i="14"/>
  <c r="I43" i="14" s="1"/>
  <c r="X42" i="14"/>
  <c r="Y42" i="14" s="1"/>
  <c r="Q42" i="14"/>
  <c r="R42" i="14" s="1"/>
  <c r="G42" i="14"/>
  <c r="H42" i="14" s="1"/>
  <c r="X41" i="14"/>
  <c r="Y41" i="14" s="1"/>
  <c r="Q41" i="14"/>
  <c r="G41" i="14"/>
  <c r="I41" i="14" s="1"/>
  <c r="X40" i="14"/>
  <c r="Y40" i="14" s="1"/>
  <c r="Q40" i="14"/>
  <c r="R40" i="14" s="1"/>
  <c r="G40" i="14"/>
  <c r="H40" i="14" s="1"/>
  <c r="X39" i="14"/>
  <c r="Y39" i="14" s="1"/>
  <c r="Q39" i="14"/>
  <c r="G39" i="14"/>
  <c r="I39" i="14" s="1"/>
  <c r="X38" i="14"/>
  <c r="Q38" i="14"/>
  <c r="R38" i="14" s="1"/>
  <c r="G38" i="14"/>
  <c r="H38" i="14" s="1"/>
  <c r="X37" i="14"/>
  <c r="Y37" i="14" s="1"/>
  <c r="Q37" i="14"/>
  <c r="R37" i="14" s="1"/>
  <c r="G37" i="14"/>
  <c r="I37" i="14" s="1"/>
  <c r="X36" i="14"/>
  <c r="Q36" i="14"/>
  <c r="R36" i="14" s="1"/>
  <c r="G36" i="14"/>
  <c r="H36" i="14" s="1"/>
  <c r="X35" i="14"/>
  <c r="Y35" i="14" s="1"/>
  <c r="Q35" i="14"/>
  <c r="R35" i="14" s="1"/>
  <c r="G35" i="14"/>
  <c r="I35" i="14" s="1"/>
  <c r="X34" i="14"/>
  <c r="Y34" i="14" s="1"/>
  <c r="Q34" i="14"/>
  <c r="R34" i="14" s="1"/>
  <c r="G34" i="14"/>
  <c r="H34" i="14" s="1"/>
  <c r="X33" i="14"/>
  <c r="Y33" i="14" s="1"/>
  <c r="Q33" i="14"/>
  <c r="G33" i="14"/>
  <c r="I33" i="14" s="1"/>
  <c r="X32" i="14"/>
  <c r="Y32" i="14" s="1"/>
  <c r="Q32" i="14"/>
  <c r="R32" i="14" s="1"/>
  <c r="G32" i="14"/>
  <c r="H32" i="14" s="1"/>
  <c r="X31" i="14"/>
  <c r="Y31" i="14" s="1"/>
  <c r="Q31" i="14"/>
  <c r="G31" i="14"/>
  <c r="I31" i="14" s="1"/>
  <c r="X30" i="14"/>
  <c r="Q30" i="14"/>
  <c r="R30" i="14" s="1"/>
  <c r="G30" i="14"/>
  <c r="H30" i="14" s="1"/>
  <c r="X29" i="14"/>
  <c r="Y29" i="14" s="1"/>
  <c r="Q29" i="14"/>
  <c r="R29" i="14" s="1"/>
  <c r="G29" i="14"/>
  <c r="I29" i="14" s="1"/>
  <c r="X28" i="14"/>
  <c r="Q28" i="14"/>
  <c r="R28" i="14" s="1"/>
  <c r="G28" i="14"/>
  <c r="H28" i="14" s="1"/>
  <c r="X27" i="14"/>
  <c r="Y27" i="14" s="1"/>
  <c r="Q27" i="14"/>
  <c r="R27" i="14" s="1"/>
  <c r="G27" i="14"/>
  <c r="I27" i="14" s="1"/>
  <c r="X26" i="14"/>
  <c r="Y26" i="14" s="1"/>
  <c r="Q26" i="14"/>
  <c r="R26" i="14" s="1"/>
  <c r="G26" i="14"/>
  <c r="H26" i="14" s="1"/>
  <c r="X25" i="14"/>
  <c r="Y25" i="14" s="1"/>
  <c r="Q25" i="14"/>
  <c r="G25" i="14"/>
  <c r="I25" i="14" s="1"/>
  <c r="X24" i="14"/>
  <c r="Y24" i="14" s="1"/>
  <c r="Q24" i="14"/>
  <c r="R24" i="14" s="1"/>
  <c r="G24" i="14"/>
  <c r="H24" i="14" s="1"/>
  <c r="X23" i="14"/>
  <c r="Y23" i="14" s="1"/>
  <c r="Q23" i="14"/>
  <c r="G23" i="14"/>
  <c r="I23" i="14" s="1"/>
  <c r="X22" i="14"/>
  <c r="Q22" i="14"/>
  <c r="R22" i="14" s="1"/>
  <c r="G22" i="14"/>
  <c r="H22" i="14" s="1"/>
  <c r="X21" i="14"/>
  <c r="Y21" i="14" s="1"/>
  <c r="Q21" i="14"/>
  <c r="R21" i="14" s="1"/>
  <c r="G21" i="14"/>
  <c r="I21" i="14" s="1"/>
  <c r="X20" i="14"/>
  <c r="Q20" i="14"/>
  <c r="R20" i="14" s="1"/>
  <c r="G20" i="14"/>
  <c r="H20" i="14" s="1"/>
  <c r="X19" i="14"/>
  <c r="Y19" i="14" s="1"/>
  <c r="Q19" i="14"/>
  <c r="R19" i="14" s="1"/>
  <c r="G19" i="14"/>
  <c r="I19" i="14" s="1"/>
  <c r="Y18" i="14"/>
  <c r="X18" i="14"/>
  <c r="Q18" i="14"/>
  <c r="R18" i="14" s="1"/>
  <c r="G18" i="14"/>
  <c r="H18" i="14" s="1"/>
  <c r="X17" i="14"/>
  <c r="Y17" i="14" s="1"/>
  <c r="Q17" i="14"/>
  <c r="G17" i="14"/>
  <c r="I17" i="14" s="1"/>
  <c r="X16" i="14"/>
  <c r="Y16" i="14" s="1"/>
  <c r="Q16" i="14"/>
  <c r="R16" i="14" s="1"/>
  <c r="G16" i="14"/>
  <c r="H16" i="14" s="1"/>
  <c r="X15" i="14"/>
  <c r="Y15" i="14" s="1"/>
  <c r="Q15" i="14"/>
  <c r="G15" i="14"/>
  <c r="I15" i="14" s="1"/>
  <c r="X14" i="14"/>
  <c r="Q14" i="14"/>
  <c r="R14" i="14" s="1"/>
  <c r="G14" i="14"/>
  <c r="H14" i="14" s="1"/>
  <c r="X13" i="14"/>
  <c r="Y13" i="14" s="1"/>
  <c r="Q13" i="14"/>
  <c r="R13" i="14" s="1"/>
  <c r="G13" i="14"/>
  <c r="I13" i="14" s="1"/>
  <c r="X12" i="14"/>
  <c r="Q12" i="14"/>
  <c r="R12" i="14" s="1"/>
  <c r="G12" i="14"/>
  <c r="H12" i="14" s="1"/>
  <c r="X11" i="14"/>
  <c r="Y11" i="14" s="1"/>
  <c r="Q11" i="14"/>
  <c r="R11" i="14" s="1"/>
  <c r="G11" i="14"/>
  <c r="I11" i="14" s="1"/>
  <c r="X10" i="14"/>
  <c r="Y10" i="14" s="1"/>
  <c r="Q10" i="14"/>
  <c r="R10" i="14" s="1"/>
  <c r="G10" i="14"/>
  <c r="H10" i="14" s="1"/>
  <c r="X9" i="14"/>
  <c r="Y9" i="14" s="1"/>
  <c r="Q9" i="14"/>
  <c r="G9" i="14"/>
  <c r="I9" i="14" s="1"/>
  <c r="Y8" i="14"/>
  <c r="X8" i="14"/>
  <c r="Q8" i="14"/>
  <c r="R8" i="14" s="1"/>
  <c r="G8" i="14"/>
  <c r="H8" i="14" s="1"/>
  <c r="X7" i="14"/>
  <c r="Y7" i="14" s="1"/>
  <c r="Q7" i="14"/>
  <c r="G7" i="14"/>
  <c r="I7" i="14" s="1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Y6" i="14"/>
  <c r="X6" i="14"/>
  <c r="Q6" i="14"/>
  <c r="G6" i="14"/>
  <c r="H6" i="14" s="1"/>
  <c r="F50" i="13"/>
  <c r="X49" i="13"/>
  <c r="X48" i="13"/>
  <c r="X47" i="13"/>
  <c r="X46" i="13"/>
  <c r="X45" i="13"/>
  <c r="X44" i="13"/>
  <c r="X43" i="13"/>
  <c r="X42" i="13"/>
  <c r="Y42" i="13" s="1"/>
  <c r="X41" i="13"/>
  <c r="X40" i="13"/>
  <c r="X39" i="13"/>
  <c r="X38" i="13"/>
  <c r="Y38" i="13" s="1"/>
  <c r="X37" i="13"/>
  <c r="X36" i="13"/>
  <c r="X35" i="13"/>
  <c r="X34" i="13"/>
  <c r="Y34" i="13" s="1"/>
  <c r="X33" i="13"/>
  <c r="X32" i="13"/>
  <c r="X31" i="13"/>
  <c r="X30" i="13"/>
  <c r="Y30" i="13" s="1"/>
  <c r="X29" i="13"/>
  <c r="X28" i="13"/>
  <c r="X27" i="13"/>
  <c r="X26" i="13"/>
  <c r="Y26" i="13" s="1"/>
  <c r="X25" i="13"/>
  <c r="X24" i="13"/>
  <c r="X23" i="13"/>
  <c r="X22" i="13"/>
  <c r="Y22" i="13" s="1"/>
  <c r="X21" i="13"/>
  <c r="X20" i="13"/>
  <c r="X19" i="13"/>
  <c r="X18" i="13"/>
  <c r="Y18" i="13" s="1"/>
  <c r="X17" i="13"/>
  <c r="X16" i="13"/>
  <c r="X15" i="13"/>
  <c r="X14" i="13"/>
  <c r="X13" i="13"/>
  <c r="X12" i="13"/>
  <c r="X11" i="13"/>
  <c r="X10" i="13"/>
  <c r="Y10" i="13" s="1"/>
  <c r="X9" i="13"/>
  <c r="X8" i="13"/>
  <c r="X7" i="13"/>
  <c r="X6" i="13"/>
  <c r="Y6" i="13" s="1"/>
  <c r="Q7" i="13"/>
  <c r="Q8" i="13"/>
  <c r="Q9" i="13"/>
  <c r="R9" i="13" s="1"/>
  <c r="S9" i="13" s="1"/>
  <c r="Q10" i="13"/>
  <c r="R10" i="13" s="1"/>
  <c r="S10" i="13" s="1"/>
  <c r="Q11" i="13"/>
  <c r="Q12" i="13"/>
  <c r="Q13" i="13"/>
  <c r="R13" i="13" s="1"/>
  <c r="S13" i="13" s="1"/>
  <c r="Q14" i="13"/>
  <c r="R14" i="13" s="1"/>
  <c r="S14" i="13" s="1"/>
  <c r="Q15" i="13"/>
  <c r="Q16" i="13"/>
  <c r="Q17" i="13"/>
  <c r="R17" i="13" s="1"/>
  <c r="S17" i="13" s="1"/>
  <c r="Q18" i="13"/>
  <c r="R18" i="13" s="1"/>
  <c r="S18" i="13" s="1"/>
  <c r="Q19" i="13"/>
  <c r="Q20" i="13"/>
  <c r="Q21" i="13"/>
  <c r="R21" i="13" s="1"/>
  <c r="S21" i="13" s="1"/>
  <c r="Q22" i="13"/>
  <c r="R22" i="13" s="1"/>
  <c r="S22" i="13" s="1"/>
  <c r="Q23" i="13"/>
  <c r="Q24" i="13"/>
  <c r="Q25" i="13"/>
  <c r="R25" i="13" s="1"/>
  <c r="S25" i="13" s="1"/>
  <c r="Q26" i="13"/>
  <c r="R26" i="13" s="1"/>
  <c r="S26" i="13" s="1"/>
  <c r="Q27" i="13"/>
  <c r="Q28" i="13"/>
  <c r="Q29" i="13"/>
  <c r="R29" i="13" s="1"/>
  <c r="S29" i="13" s="1"/>
  <c r="Q30" i="13"/>
  <c r="R30" i="13" s="1"/>
  <c r="S30" i="13" s="1"/>
  <c r="Q31" i="13"/>
  <c r="Q32" i="13"/>
  <c r="Q33" i="13"/>
  <c r="R33" i="13" s="1"/>
  <c r="S33" i="13" s="1"/>
  <c r="Q34" i="13"/>
  <c r="R34" i="13" s="1"/>
  <c r="S34" i="13" s="1"/>
  <c r="Q35" i="13"/>
  <c r="Q36" i="13"/>
  <c r="Q37" i="13"/>
  <c r="R37" i="13" s="1"/>
  <c r="S37" i="13" s="1"/>
  <c r="Q38" i="13"/>
  <c r="R38" i="13" s="1"/>
  <c r="S38" i="13" s="1"/>
  <c r="Q39" i="13"/>
  <c r="Q40" i="13"/>
  <c r="Q41" i="13"/>
  <c r="R41" i="13" s="1"/>
  <c r="S41" i="13" s="1"/>
  <c r="Q42" i="13"/>
  <c r="R42" i="13" s="1"/>
  <c r="S42" i="13" s="1"/>
  <c r="Q43" i="13"/>
  <c r="Q44" i="13"/>
  <c r="Q45" i="13"/>
  <c r="R45" i="13" s="1"/>
  <c r="S45" i="13" s="1"/>
  <c r="Q46" i="13"/>
  <c r="R46" i="13" s="1"/>
  <c r="S46" i="13" s="1"/>
  <c r="Q47" i="13"/>
  <c r="Q48" i="13"/>
  <c r="Q49" i="13"/>
  <c r="R49" i="13" s="1"/>
  <c r="S49" i="13" s="1"/>
  <c r="Q6" i="13"/>
  <c r="R6" i="13" s="1"/>
  <c r="U50" i="13"/>
  <c r="T50" i="13"/>
  <c r="Y48" i="13"/>
  <c r="Z48" i="13" s="1"/>
  <c r="Y46" i="13"/>
  <c r="Y44" i="13"/>
  <c r="Y40" i="13"/>
  <c r="Y36" i="13"/>
  <c r="Y32" i="13"/>
  <c r="Y28" i="13"/>
  <c r="Y24" i="13"/>
  <c r="Y20" i="13"/>
  <c r="Y16" i="13"/>
  <c r="Z16" i="13" s="1"/>
  <c r="Y14" i="13"/>
  <c r="Y12" i="13"/>
  <c r="Y8" i="13"/>
  <c r="R7" i="13"/>
  <c r="S7" i="13" s="1"/>
  <c r="R8" i="13"/>
  <c r="S8" i="13" s="1"/>
  <c r="R11" i="13"/>
  <c r="S11" i="13" s="1"/>
  <c r="R12" i="13"/>
  <c r="S12" i="13" s="1"/>
  <c r="R15" i="13"/>
  <c r="S15" i="13" s="1"/>
  <c r="R16" i="13"/>
  <c r="S16" i="13" s="1"/>
  <c r="R19" i="13"/>
  <c r="S19" i="13" s="1"/>
  <c r="R20" i="13"/>
  <c r="S20" i="13" s="1"/>
  <c r="R23" i="13"/>
  <c r="S23" i="13" s="1"/>
  <c r="R24" i="13"/>
  <c r="S24" i="13" s="1"/>
  <c r="R27" i="13"/>
  <c r="S27" i="13" s="1"/>
  <c r="R28" i="13"/>
  <c r="S28" i="13" s="1"/>
  <c r="R31" i="13"/>
  <c r="S31" i="13" s="1"/>
  <c r="R32" i="13"/>
  <c r="S32" i="13" s="1"/>
  <c r="R35" i="13"/>
  <c r="S35" i="13" s="1"/>
  <c r="R36" i="13"/>
  <c r="S36" i="13" s="1"/>
  <c r="R39" i="13"/>
  <c r="S39" i="13" s="1"/>
  <c r="R40" i="13"/>
  <c r="S40" i="13" s="1"/>
  <c r="R43" i="13"/>
  <c r="S43" i="13" s="1"/>
  <c r="R44" i="13"/>
  <c r="S44" i="13" s="1"/>
  <c r="R47" i="13"/>
  <c r="S47" i="13" s="1"/>
  <c r="R48" i="13"/>
  <c r="S48" i="13" s="1"/>
  <c r="N50" i="13"/>
  <c r="M50" i="13"/>
  <c r="G7" i="13"/>
  <c r="H7" i="13" s="1"/>
  <c r="G8" i="13"/>
  <c r="H8" i="13" s="1"/>
  <c r="G9" i="13"/>
  <c r="H9" i="13" s="1"/>
  <c r="G10" i="13"/>
  <c r="H10" i="13" s="1"/>
  <c r="G11" i="13"/>
  <c r="H11" i="13" s="1"/>
  <c r="G12" i="13"/>
  <c r="H12" i="13" s="1"/>
  <c r="G13" i="13"/>
  <c r="H13" i="13" s="1"/>
  <c r="G14" i="13"/>
  <c r="H14" i="13" s="1"/>
  <c r="G15" i="13"/>
  <c r="H15" i="13" s="1"/>
  <c r="G16" i="13"/>
  <c r="H16" i="13" s="1"/>
  <c r="G17" i="13"/>
  <c r="H17" i="13" s="1"/>
  <c r="G18" i="13"/>
  <c r="H18" i="13" s="1"/>
  <c r="G19" i="13"/>
  <c r="H19" i="13" s="1"/>
  <c r="G20" i="13"/>
  <c r="H20" i="13" s="1"/>
  <c r="G21" i="13"/>
  <c r="H21" i="13" s="1"/>
  <c r="G22" i="13"/>
  <c r="H22" i="13" s="1"/>
  <c r="G23" i="13"/>
  <c r="H23" i="13" s="1"/>
  <c r="G24" i="13"/>
  <c r="H24" i="13" s="1"/>
  <c r="G25" i="13"/>
  <c r="H25" i="13" s="1"/>
  <c r="G26" i="13"/>
  <c r="H26" i="13" s="1"/>
  <c r="G27" i="13"/>
  <c r="H27" i="13" s="1"/>
  <c r="G28" i="13"/>
  <c r="H28" i="13" s="1"/>
  <c r="G29" i="13"/>
  <c r="H29" i="13" s="1"/>
  <c r="G30" i="13"/>
  <c r="H30" i="13" s="1"/>
  <c r="G31" i="13"/>
  <c r="H31" i="13" s="1"/>
  <c r="G32" i="13"/>
  <c r="H32" i="13" s="1"/>
  <c r="G33" i="13"/>
  <c r="H33" i="13" s="1"/>
  <c r="G34" i="13"/>
  <c r="H34" i="13" s="1"/>
  <c r="G35" i="13"/>
  <c r="H35" i="13" s="1"/>
  <c r="G36" i="13"/>
  <c r="H36" i="13" s="1"/>
  <c r="G37" i="13"/>
  <c r="H37" i="13" s="1"/>
  <c r="G38" i="13"/>
  <c r="H38" i="13" s="1"/>
  <c r="G39" i="13"/>
  <c r="H39" i="13" s="1"/>
  <c r="G40" i="13"/>
  <c r="H40" i="13" s="1"/>
  <c r="G41" i="13"/>
  <c r="H41" i="13" s="1"/>
  <c r="G42" i="13"/>
  <c r="H42" i="13" s="1"/>
  <c r="G43" i="13"/>
  <c r="H43" i="13" s="1"/>
  <c r="G44" i="13"/>
  <c r="H44" i="13" s="1"/>
  <c r="G45" i="13"/>
  <c r="H45" i="13" s="1"/>
  <c r="G46" i="13"/>
  <c r="H46" i="13" s="1"/>
  <c r="G47" i="13"/>
  <c r="H47" i="13" s="1"/>
  <c r="G48" i="13"/>
  <c r="H48" i="13" s="1"/>
  <c r="G49" i="13"/>
  <c r="H49" i="13" s="1"/>
  <c r="G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C50" i="13"/>
  <c r="D50" i="13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H50" i="23" l="1"/>
  <c r="H35" i="14"/>
  <c r="J35" i="14" s="1"/>
  <c r="K35" i="14" s="1"/>
  <c r="H27" i="14"/>
  <c r="J27" i="14" s="1"/>
  <c r="K27" i="14" s="1"/>
  <c r="H11" i="14"/>
  <c r="J11" i="14" s="1"/>
  <c r="K11" i="14" s="1"/>
  <c r="H43" i="14"/>
  <c r="J43" i="14" s="1"/>
  <c r="K43" i="14" s="1"/>
  <c r="Q50" i="14"/>
  <c r="H19" i="14"/>
  <c r="J19" i="14" s="1"/>
  <c r="K19" i="14" s="1"/>
  <c r="X50" i="15"/>
  <c r="K50" i="19"/>
  <c r="J50" i="19"/>
  <c r="J6" i="18"/>
  <c r="J50" i="18" s="1"/>
  <c r="I50" i="18"/>
  <c r="J50" i="17"/>
  <c r="K6" i="17"/>
  <c r="K50" i="17" s="1"/>
  <c r="Y50" i="16"/>
  <c r="Z50" i="16"/>
  <c r="S6" i="16"/>
  <c r="S50" i="16" s="1"/>
  <c r="Z6" i="14"/>
  <c r="H7" i="14"/>
  <c r="J7" i="14" s="1"/>
  <c r="K7" i="14" s="1"/>
  <c r="R7" i="14"/>
  <c r="S7" i="14" s="1"/>
  <c r="Z8" i="14"/>
  <c r="R9" i="14"/>
  <c r="S9" i="14" s="1"/>
  <c r="Z10" i="14"/>
  <c r="S11" i="14"/>
  <c r="Y12" i="14"/>
  <c r="Z12" i="14" s="1"/>
  <c r="S13" i="14"/>
  <c r="Y14" i="14"/>
  <c r="Z14" i="14" s="1"/>
  <c r="H15" i="14"/>
  <c r="J15" i="14" s="1"/>
  <c r="K15" i="14" s="1"/>
  <c r="R15" i="14"/>
  <c r="S15" i="14" s="1"/>
  <c r="Z16" i="14"/>
  <c r="R17" i="14"/>
  <c r="S17" i="14" s="1"/>
  <c r="Z18" i="14"/>
  <c r="S19" i="14"/>
  <c r="Y20" i="14"/>
  <c r="Z20" i="14" s="1"/>
  <c r="S21" i="14"/>
  <c r="Y22" i="14"/>
  <c r="Z22" i="14" s="1"/>
  <c r="H23" i="14"/>
  <c r="J23" i="14" s="1"/>
  <c r="K23" i="14" s="1"/>
  <c r="R23" i="14"/>
  <c r="S23" i="14" s="1"/>
  <c r="Z24" i="14"/>
  <c r="R25" i="14"/>
  <c r="S25" i="14" s="1"/>
  <c r="Z26" i="14"/>
  <c r="S27" i="14"/>
  <c r="Y28" i="14"/>
  <c r="Z28" i="14" s="1"/>
  <c r="S29" i="14"/>
  <c r="Y30" i="14"/>
  <c r="Z30" i="14" s="1"/>
  <c r="H31" i="14"/>
  <c r="J31" i="14" s="1"/>
  <c r="K31" i="14" s="1"/>
  <c r="R31" i="14"/>
  <c r="S31" i="14" s="1"/>
  <c r="Z32" i="14"/>
  <c r="R33" i="14"/>
  <c r="S33" i="14" s="1"/>
  <c r="Z34" i="14"/>
  <c r="S35" i="14"/>
  <c r="Y36" i="14"/>
  <c r="Z36" i="14" s="1"/>
  <c r="S37" i="14"/>
  <c r="Y38" i="14"/>
  <c r="Z38" i="14" s="1"/>
  <c r="H39" i="14"/>
  <c r="J39" i="14" s="1"/>
  <c r="K39" i="14" s="1"/>
  <c r="R39" i="14"/>
  <c r="S39" i="14" s="1"/>
  <c r="Z40" i="14"/>
  <c r="R41" i="14"/>
  <c r="S41" i="14" s="1"/>
  <c r="Z42" i="14"/>
  <c r="S43" i="14"/>
  <c r="Y44" i="14"/>
  <c r="Z44" i="14" s="1"/>
  <c r="S45" i="14"/>
  <c r="Y46" i="14"/>
  <c r="Z46" i="14" s="1"/>
  <c r="H47" i="14"/>
  <c r="J47" i="14" s="1"/>
  <c r="K47" i="14" s="1"/>
  <c r="R47" i="14"/>
  <c r="S47" i="14" s="1"/>
  <c r="Z48" i="14"/>
  <c r="R49" i="14"/>
  <c r="S49" i="14" s="1"/>
  <c r="K12" i="16"/>
  <c r="L12" i="16" s="1"/>
  <c r="K46" i="16"/>
  <c r="L46" i="16" s="1"/>
  <c r="K42" i="16"/>
  <c r="L42" i="16" s="1"/>
  <c r="K38" i="16"/>
  <c r="L38" i="16" s="1"/>
  <c r="K34" i="16"/>
  <c r="L34" i="16" s="1"/>
  <c r="K30" i="16"/>
  <c r="L30" i="16" s="1"/>
  <c r="K26" i="16"/>
  <c r="L26" i="16" s="1"/>
  <c r="K22" i="16"/>
  <c r="L22" i="16" s="1"/>
  <c r="K18" i="16"/>
  <c r="L18" i="16" s="1"/>
  <c r="K14" i="16"/>
  <c r="L14" i="16" s="1"/>
  <c r="K10" i="16"/>
  <c r="L10" i="16" s="1"/>
  <c r="K8" i="16"/>
  <c r="L8" i="16" s="1"/>
  <c r="K48" i="16"/>
  <c r="L48" i="16" s="1"/>
  <c r="K44" i="16"/>
  <c r="L44" i="16" s="1"/>
  <c r="K40" i="16"/>
  <c r="L40" i="16" s="1"/>
  <c r="K36" i="16"/>
  <c r="L36" i="16" s="1"/>
  <c r="K32" i="16"/>
  <c r="L32" i="16" s="1"/>
  <c r="K28" i="16"/>
  <c r="L28" i="16" s="1"/>
  <c r="K23" i="16"/>
  <c r="L23" i="16" s="1"/>
  <c r="K19" i="16"/>
  <c r="L19" i="16" s="1"/>
  <c r="K15" i="16"/>
  <c r="L15" i="16" s="1"/>
  <c r="K11" i="16"/>
  <c r="L11" i="16" s="1"/>
  <c r="K7" i="16"/>
  <c r="L7" i="16" s="1"/>
  <c r="K49" i="16"/>
  <c r="L49" i="16" s="1"/>
  <c r="K45" i="16"/>
  <c r="L45" i="16" s="1"/>
  <c r="K41" i="16"/>
  <c r="L41" i="16" s="1"/>
  <c r="K37" i="16"/>
  <c r="L37" i="16" s="1"/>
  <c r="K33" i="16"/>
  <c r="L33" i="16" s="1"/>
  <c r="K29" i="16"/>
  <c r="L29" i="16" s="1"/>
  <c r="I50" i="16"/>
  <c r="J6" i="16"/>
  <c r="K24" i="16"/>
  <c r="L24" i="16" s="1"/>
  <c r="K20" i="16"/>
  <c r="L20" i="16" s="1"/>
  <c r="K16" i="16"/>
  <c r="L16" i="16" s="1"/>
  <c r="H7" i="15"/>
  <c r="H15" i="15"/>
  <c r="J15" i="15" s="1"/>
  <c r="H19" i="15"/>
  <c r="J19" i="15" s="1"/>
  <c r="H23" i="15"/>
  <c r="J23" i="15" s="1"/>
  <c r="H27" i="15"/>
  <c r="H33" i="15"/>
  <c r="H39" i="15"/>
  <c r="J39" i="15" s="1"/>
  <c r="H43" i="15"/>
  <c r="J43" i="15" s="1"/>
  <c r="H9" i="15"/>
  <c r="H17" i="15"/>
  <c r="H21" i="15"/>
  <c r="J21" i="15" s="1"/>
  <c r="H25" i="15"/>
  <c r="J25" i="15" s="1"/>
  <c r="H31" i="15"/>
  <c r="H35" i="15"/>
  <c r="J35" i="15" s="1"/>
  <c r="H41" i="15"/>
  <c r="H45" i="15"/>
  <c r="J45" i="15" s="1"/>
  <c r="Y6" i="15"/>
  <c r="Z8" i="15"/>
  <c r="Z10" i="15"/>
  <c r="Z12" i="15"/>
  <c r="Z14" i="15"/>
  <c r="Z16" i="15"/>
  <c r="Z18" i="15"/>
  <c r="Z20" i="15"/>
  <c r="Z22" i="15"/>
  <c r="Z24" i="15"/>
  <c r="Z26" i="15"/>
  <c r="Z28" i="15"/>
  <c r="Z30" i="15"/>
  <c r="Z32" i="15"/>
  <c r="Z34" i="15"/>
  <c r="Z36" i="15"/>
  <c r="Z38" i="15"/>
  <c r="Z40" i="15"/>
  <c r="Z42" i="15"/>
  <c r="Z44" i="15"/>
  <c r="Z46" i="15"/>
  <c r="S25" i="15"/>
  <c r="S7" i="15"/>
  <c r="S9" i="15"/>
  <c r="S11" i="15"/>
  <c r="S13" i="15"/>
  <c r="S15" i="15"/>
  <c r="S17" i="15"/>
  <c r="S19" i="15"/>
  <c r="S21" i="15"/>
  <c r="S23" i="15"/>
  <c r="S27" i="15"/>
  <c r="S29" i="15"/>
  <c r="S31" i="15"/>
  <c r="S33" i="15"/>
  <c r="S35" i="15"/>
  <c r="S37" i="15"/>
  <c r="S39" i="15"/>
  <c r="S41" i="15"/>
  <c r="S43" i="15"/>
  <c r="S45" i="15"/>
  <c r="S47" i="15"/>
  <c r="S49" i="15"/>
  <c r="H47" i="15"/>
  <c r="H37" i="15"/>
  <c r="J37" i="15" s="1"/>
  <c r="H29" i="15"/>
  <c r="J29" i="15" s="1"/>
  <c r="H13" i="15"/>
  <c r="J13" i="15" s="1"/>
  <c r="K13" i="15" s="1"/>
  <c r="L13" i="15" s="1"/>
  <c r="H11" i="15"/>
  <c r="J11" i="15" s="1"/>
  <c r="G50" i="15"/>
  <c r="J9" i="15"/>
  <c r="J17" i="15"/>
  <c r="J33" i="15"/>
  <c r="J41" i="15"/>
  <c r="J7" i="15"/>
  <c r="J27" i="15"/>
  <c r="J31" i="15"/>
  <c r="J47" i="15"/>
  <c r="H6" i="15"/>
  <c r="S6" i="15"/>
  <c r="Z6" i="15"/>
  <c r="H8" i="15"/>
  <c r="J8" i="15" s="1"/>
  <c r="S8" i="15"/>
  <c r="Z9" i="15"/>
  <c r="H10" i="15"/>
  <c r="J10" i="15" s="1"/>
  <c r="S10" i="15"/>
  <c r="Z11" i="15"/>
  <c r="H12" i="15"/>
  <c r="J12" i="15" s="1"/>
  <c r="S12" i="15"/>
  <c r="Z13" i="15"/>
  <c r="H14" i="15"/>
  <c r="J14" i="15" s="1"/>
  <c r="S14" i="15"/>
  <c r="Z15" i="15"/>
  <c r="H16" i="15"/>
  <c r="J16" i="15" s="1"/>
  <c r="S16" i="15"/>
  <c r="Z17" i="15"/>
  <c r="H18" i="15"/>
  <c r="J18" i="15" s="1"/>
  <c r="S18" i="15"/>
  <c r="Z19" i="15"/>
  <c r="H20" i="15"/>
  <c r="J20" i="15" s="1"/>
  <c r="S20" i="15"/>
  <c r="Z21" i="15"/>
  <c r="H22" i="15"/>
  <c r="J22" i="15" s="1"/>
  <c r="S22" i="15"/>
  <c r="Z23" i="15"/>
  <c r="H24" i="15"/>
  <c r="J24" i="15" s="1"/>
  <c r="S24" i="15"/>
  <c r="Z25" i="15"/>
  <c r="H26" i="15"/>
  <c r="J26" i="15" s="1"/>
  <c r="S26" i="15"/>
  <c r="Z27" i="15"/>
  <c r="H28" i="15"/>
  <c r="J28" i="15" s="1"/>
  <c r="S28" i="15"/>
  <c r="Z29" i="15"/>
  <c r="H30" i="15"/>
  <c r="J30" i="15" s="1"/>
  <c r="S30" i="15"/>
  <c r="Z31" i="15"/>
  <c r="H32" i="15"/>
  <c r="J32" i="15" s="1"/>
  <c r="S32" i="15"/>
  <c r="Z33" i="15"/>
  <c r="H34" i="15"/>
  <c r="J34" i="15" s="1"/>
  <c r="S34" i="15"/>
  <c r="Z35" i="15"/>
  <c r="H36" i="15"/>
  <c r="J36" i="15" s="1"/>
  <c r="S36" i="15"/>
  <c r="Z37" i="15"/>
  <c r="H38" i="15"/>
  <c r="J38" i="15" s="1"/>
  <c r="S38" i="15"/>
  <c r="Z39" i="15"/>
  <c r="H40" i="15"/>
  <c r="J40" i="15" s="1"/>
  <c r="S40" i="15"/>
  <c r="Z41" i="15"/>
  <c r="H42" i="15"/>
  <c r="J42" i="15" s="1"/>
  <c r="S42" i="15"/>
  <c r="Z43" i="15"/>
  <c r="H44" i="15"/>
  <c r="J44" i="15" s="1"/>
  <c r="S44" i="15"/>
  <c r="Z45" i="15"/>
  <c r="H46" i="15"/>
  <c r="J46" i="15" s="1"/>
  <c r="S46" i="15"/>
  <c r="Z47" i="15"/>
  <c r="H48" i="15"/>
  <c r="J48" i="15" s="1"/>
  <c r="S48" i="15"/>
  <c r="Z48" i="15"/>
  <c r="I49" i="15"/>
  <c r="J49" i="15" s="1"/>
  <c r="Z49" i="15"/>
  <c r="Q50" i="15"/>
  <c r="I6" i="15"/>
  <c r="H9" i="14"/>
  <c r="H13" i="14"/>
  <c r="H17" i="14"/>
  <c r="J17" i="14" s="1"/>
  <c r="K17" i="14" s="1"/>
  <c r="H21" i="14"/>
  <c r="J21" i="14" s="1"/>
  <c r="K21" i="14" s="1"/>
  <c r="H25" i="14"/>
  <c r="H29" i="14"/>
  <c r="H33" i="14"/>
  <c r="J33" i="14" s="1"/>
  <c r="K33" i="14" s="1"/>
  <c r="H37" i="14"/>
  <c r="J37" i="14" s="1"/>
  <c r="K37" i="14" s="1"/>
  <c r="H41" i="14"/>
  <c r="H45" i="14"/>
  <c r="H49" i="14"/>
  <c r="J49" i="14" s="1"/>
  <c r="K49" i="14" s="1"/>
  <c r="J9" i="14"/>
  <c r="K9" i="14" s="1"/>
  <c r="J13" i="14"/>
  <c r="K13" i="14" s="1"/>
  <c r="J25" i="14"/>
  <c r="K25" i="14" s="1"/>
  <c r="J29" i="14"/>
  <c r="K29" i="14" s="1"/>
  <c r="J41" i="14"/>
  <c r="K41" i="14" s="1"/>
  <c r="J45" i="14"/>
  <c r="K45" i="14" s="1"/>
  <c r="L7" i="14"/>
  <c r="L11" i="14"/>
  <c r="L27" i="14"/>
  <c r="L31" i="14"/>
  <c r="L35" i="14"/>
  <c r="Z7" i="14"/>
  <c r="I8" i="14"/>
  <c r="J8" i="14" s="1"/>
  <c r="K8" i="14" s="1"/>
  <c r="S8" i="14"/>
  <c r="Z9" i="14"/>
  <c r="I10" i="14"/>
  <c r="J10" i="14" s="1"/>
  <c r="K10" i="14" s="1"/>
  <c r="S10" i="14"/>
  <c r="Z11" i="14"/>
  <c r="I12" i="14"/>
  <c r="J12" i="14" s="1"/>
  <c r="K12" i="14" s="1"/>
  <c r="S12" i="14"/>
  <c r="Z13" i="14"/>
  <c r="I14" i="14"/>
  <c r="J14" i="14" s="1"/>
  <c r="K14" i="14" s="1"/>
  <c r="S14" i="14"/>
  <c r="Z15" i="14"/>
  <c r="I16" i="14"/>
  <c r="J16" i="14" s="1"/>
  <c r="K16" i="14" s="1"/>
  <c r="S16" i="14"/>
  <c r="Z17" i="14"/>
  <c r="I18" i="14"/>
  <c r="J18" i="14" s="1"/>
  <c r="K18" i="14" s="1"/>
  <c r="S18" i="14"/>
  <c r="Z19" i="14"/>
  <c r="I20" i="14"/>
  <c r="J20" i="14" s="1"/>
  <c r="K20" i="14" s="1"/>
  <c r="S20" i="14"/>
  <c r="Z21" i="14"/>
  <c r="I22" i="14"/>
  <c r="J22" i="14" s="1"/>
  <c r="K22" i="14" s="1"/>
  <c r="S22" i="14"/>
  <c r="Z23" i="14"/>
  <c r="I24" i="14"/>
  <c r="J24" i="14" s="1"/>
  <c r="K24" i="14" s="1"/>
  <c r="S24" i="14"/>
  <c r="Z25" i="14"/>
  <c r="I26" i="14"/>
  <c r="J26" i="14" s="1"/>
  <c r="K26" i="14" s="1"/>
  <c r="S26" i="14"/>
  <c r="Z27" i="14"/>
  <c r="I28" i="14"/>
  <c r="J28" i="14" s="1"/>
  <c r="K28" i="14" s="1"/>
  <c r="S28" i="14"/>
  <c r="Z29" i="14"/>
  <c r="I30" i="14"/>
  <c r="J30" i="14" s="1"/>
  <c r="K30" i="14" s="1"/>
  <c r="S30" i="14"/>
  <c r="Z31" i="14"/>
  <c r="I32" i="14"/>
  <c r="J32" i="14" s="1"/>
  <c r="K32" i="14" s="1"/>
  <c r="S32" i="14"/>
  <c r="Z33" i="14"/>
  <c r="I34" i="14"/>
  <c r="J34" i="14" s="1"/>
  <c r="K34" i="14" s="1"/>
  <c r="S34" i="14"/>
  <c r="Z35" i="14"/>
  <c r="I36" i="14"/>
  <c r="J36" i="14" s="1"/>
  <c r="K36" i="14" s="1"/>
  <c r="S36" i="14"/>
  <c r="Z37" i="14"/>
  <c r="I38" i="14"/>
  <c r="J38" i="14" s="1"/>
  <c r="K38" i="14" s="1"/>
  <c r="S38" i="14"/>
  <c r="Z39" i="14"/>
  <c r="I40" i="14"/>
  <c r="J40" i="14" s="1"/>
  <c r="K40" i="14" s="1"/>
  <c r="S40" i="14"/>
  <c r="Z41" i="14"/>
  <c r="I42" i="14"/>
  <c r="J42" i="14" s="1"/>
  <c r="K42" i="14" s="1"/>
  <c r="S42" i="14"/>
  <c r="Z43" i="14"/>
  <c r="I44" i="14"/>
  <c r="J44" i="14" s="1"/>
  <c r="K44" i="14" s="1"/>
  <c r="S44" i="14"/>
  <c r="Z45" i="14"/>
  <c r="I46" i="14"/>
  <c r="J46" i="14" s="1"/>
  <c r="K46" i="14" s="1"/>
  <c r="S46" i="14"/>
  <c r="Z47" i="14"/>
  <c r="I48" i="14"/>
  <c r="J48" i="14" s="1"/>
  <c r="K48" i="14" s="1"/>
  <c r="S48" i="14"/>
  <c r="Z49" i="14"/>
  <c r="G50" i="14"/>
  <c r="X50" i="14"/>
  <c r="I6" i="14"/>
  <c r="R6" i="14"/>
  <c r="Z6" i="13"/>
  <c r="Y7" i="13"/>
  <c r="Z7" i="13" s="1"/>
  <c r="Z8" i="13"/>
  <c r="Y9" i="13"/>
  <c r="Z9" i="13" s="1"/>
  <c r="Z10" i="13"/>
  <c r="Y11" i="13"/>
  <c r="Z11" i="13" s="1"/>
  <c r="Z12" i="13"/>
  <c r="Y13" i="13"/>
  <c r="Z13" i="13" s="1"/>
  <c r="Z14" i="13"/>
  <c r="Y15" i="13"/>
  <c r="Z15" i="13" s="1"/>
  <c r="Y17" i="13"/>
  <c r="Z17" i="13" s="1"/>
  <c r="Z18" i="13"/>
  <c r="Y19" i="13"/>
  <c r="Z19" i="13" s="1"/>
  <c r="Z20" i="13"/>
  <c r="Y21" i="13"/>
  <c r="Z21" i="13" s="1"/>
  <c r="Z22" i="13"/>
  <c r="Y23" i="13"/>
  <c r="Z23" i="13" s="1"/>
  <c r="Z24" i="13"/>
  <c r="Y25" i="13"/>
  <c r="Z25" i="13" s="1"/>
  <c r="Z26" i="13"/>
  <c r="Y27" i="13"/>
  <c r="Z27" i="13" s="1"/>
  <c r="Z28" i="13"/>
  <c r="Y29" i="13"/>
  <c r="Z29" i="13" s="1"/>
  <c r="Z30" i="13"/>
  <c r="Y31" i="13"/>
  <c r="Z31" i="13" s="1"/>
  <c r="Z32" i="13"/>
  <c r="Y33" i="13"/>
  <c r="Z33" i="13" s="1"/>
  <c r="Z34" i="13"/>
  <c r="Y35" i="13"/>
  <c r="Z35" i="13" s="1"/>
  <c r="Z36" i="13"/>
  <c r="Y37" i="13"/>
  <c r="Z37" i="13" s="1"/>
  <c r="Z38" i="13"/>
  <c r="Y39" i="13"/>
  <c r="Z39" i="13" s="1"/>
  <c r="Z40" i="13"/>
  <c r="Y41" i="13"/>
  <c r="Z41" i="13" s="1"/>
  <c r="Z42" i="13"/>
  <c r="Y43" i="13"/>
  <c r="Z43" i="13" s="1"/>
  <c r="Z44" i="13"/>
  <c r="Y45" i="13"/>
  <c r="Z45" i="13" s="1"/>
  <c r="Z46" i="13"/>
  <c r="Y47" i="13"/>
  <c r="Z47" i="13" s="1"/>
  <c r="Y49" i="13"/>
  <c r="Z49" i="13" s="1"/>
  <c r="X50" i="13"/>
  <c r="S6" i="13"/>
  <c r="J49" i="13"/>
  <c r="J47" i="13"/>
  <c r="J45" i="13"/>
  <c r="J43" i="13"/>
  <c r="J41" i="13"/>
  <c r="J39" i="13"/>
  <c r="J37" i="13"/>
  <c r="J35" i="13"/>
  <c r="J33" i="13"/>
  <c r="J31" i="13"/>
  <c r="J29" i="13"/>
  <c r="J27" i="13"/>
  <c r="J25" i="13"/>
  <c r="J23" i="13"/>
  <c r="J21" i="13"/>
  <c r="J19" i="13"/>
  <c r="J17" i="13"/>
  <c r="J15" i="13"/>
  <c r="J13" i="13"/>
  <c r="J11" i="13"/>
  <c r="J9" i="13"/>
  <c r="J7" i="13"/>
  <c r="J48" i="13"/>
  <c r="J46" i="13"/>
  <c r="J44" i="13"/>
  <c r="J42" i="13"/>
  <c r="J40" i="13"/>
  <c r="J38" i="13"/>
  <c r="J36" i="13"/>
  <c r="J34" i="13"/>
  <c r="J32" i="13"/>
  <c r="J30" i="13"/>
  <c r="J28" i="13"/>
  <c r="J26" i="13"/>
  <c r="J24" i="13"/>
  <c r="J22" i="13"/>
  <c r="J20" i="13"/>
  <c r="J18" i="13"/>
  <c r="J16" i="13"/>
  <c r="J14" i="13"/>
  <c r="J12" i="13"/>
  <c r="J10" i="13"/>
  <c r="J8" i="13"/>
  <c r="Q50" i="13"/>
  <c r="G50" i="13"/>
  <c r="H6" i="13"/>
  <c r="I6" i="13"/>
  <c r="R50" i="14" l="1"/>
  <c r="L39" i="14"/>
  <c r="L19" i="14"/>
  <c r="L47" i="14"/>
  <c r="L15" i="14"/>
  <c r="I50" i="14"/>
  <c r="L43" i="14"/>
  <c r="L23" i="14"/>
  <c r="Y50" i="14"/>
  <c r="K6" i="18"/>
  <c r="K50" i="18" s="1"/>
  <c r="L6" i="17"/>
  <c r="L50" i="17" s="1"/>
  <c r="Z50" i="14"/>
  <c r="J50" i="16"/>
  <c r="K6" i="16"/>
  <c r="K50" i="16" s="1"/>
  <c r="I50" i="15"/>
  <c r="Y50" i="15"/>
  <c r="K49" i="15"/>
  <c r="L49" i="15" s="1"/>
  <c r="S50" i="15"/>
  <c r="K48" i="15"/>
  <c r="L48" i="15" s="1"/>
  <c r="K44" i="15"/>
  <c r="L44" i="15" s="1"/>
  <c r="K40" i="15"/>
  <c r="L40" i="15" s="1"/>
  <c r="K36" i="15"/>
  <c r="L36" i="15" s="1"/>
  <c r="K32" i="15"/>
  <c r="L32" i="15" s="1"/>
  <c r="K28" i="15"/>
  <c r="L28" i="15" s="1"/>
  <c r="K24" i="15"/>
  <c r="L24" i="15" s="1"/>
  <c r="K20" i="15"/>
  <c r="L20" i="15" s="1"/>
  <c r="K16" i="15"/>
  <c r="L16" i="15" s="1"/>
  <c r="K12" i="15"/>
  <c r="L12" i="15" s="1"/>
  <c r="K8" i="15"/>
  <c r="L8" i="15" s="1"/>
  <c r="K47" i="15"/>
  <c r="L47" i="15" s="1"/>
  <c r="K39" i="15"/>
  <c r="L39" i="15" s="1"/>
  <c r="K31" i="15"/>
  <c r="L31" i="15" s="1"/>
  <c r="K23" i="15"/>
  <c r="L23" i="15" s="1"/>
  <c r="K15" i="15"/>
  <c r="L15" i="15" s="1"/>
  <c r="K7" i="15"/>
  <c r="L7" i="15" s="1"/>
  <c r="K45" i="15"/>
  <c r="L45" i="15" s="1"/>
  <c r="K37" i="15"/>
  <c r="L37" i="15" s="1"/>
  <c r="K29" i="15"/>
  <c r="L29" i="15" s="1"/>
  <c r="K21" i="15"/>
  <c r="L21" i="15" s="1"/>
  <c r="K9" i="15"/>
  <c r="L9" i="15" s="1"/>
  <c r="J6" i="15"/>
  <c r="Z7" i="15"/>
  <c r="Z50" i="15" s="1"/>
  <c r="K46" i="15"/>
  <c r="L46" i="15" s="1"/>
  <c r="K42" i="15"/>
  <c r="L42" i="15" s="1"/>
  <c r="K38" i="15"/>
  <c r="L38" i="15" s="1"/>
  <c r="K34" i="15"/>
  <c r="L34" i="15" s="1"/>
  <c r="K30" i="15"/>
  <c r="L30" i="15" s="1"/>
  <c r="K26" i="15"/>
  <c r="L26" i="15" s="1"/>
  <c r="K22" i="15"/>
  <c r="L22" i="15" s="1"/>
  <c r="K18" i="15"/>
  <c r="L18" i="15" s="1"/>
  <c r="K14" i="15"/>
  <c r="L14" i="15" s="1"/>
  <c r="K10" i="15"/>
  <c r="L10" i="15" s="1"/>
  <c r="K43" i="15"/>
  <c r="L43" i="15" s="1"/>
  <c r="K35" i="15"/>
  <c r="L35" i="15" s="1"/>
  <c r="K27" i="15"/>
  <c r="L27" i="15" s="1"/>
  <c r="K19" i="15"/>
  <c r="L19" i="15" s="1"/>
  <c r="K11" i="15"/>
  <c r="L11" i="15" s="1"/>
  <c r="K41" i="15"/>
  <c r="L41" i="15" s="1"/>
  <c r="K33" i="15"/>
  <c r="L33" i="15" s="1"/>
  <c r="K25" i="15"/>
  <c r="L25" i="15" s="1"/>
  <c r="K17" i="15"/>
  <c r="L17" i="15" s="1"/>
  <c r="R50" i="15"/>
  <c r="L46" i="14"/>
  <c r="L42" i="14"/>
  <c r="L38" i="14"/>
  <c r="L34" i="14"/>
  <c r="L30" i="14"/>
  <c r="L26" i="14"/>
  <c r="L22" i="14"/>
  <c r="L18" i="14"/>
  <c r="L14" i="14"/>
  <c r="L10" i="14"/>
  <c r="L48" i="14"/>
  <c r="L44" i="14"/>
  <c r="L40" i="14"/>
  <c r="L36" i="14"/>
  <c r="L32" i="14"/>
  <c r="L28" i="14"/>
  <c r="L20" i="14"/>
  <c r="L12" i="14"/>
  <c r="L24" i="14"/>
  <c r="L16" i="14"/>
  <c r="L8" i="14"/>
  <c r="J6" i="14"/>
  <c r="K6" i="14" s="1"/>
  <c r="L49" i="14"/>
  <c r="L45" i="14"/>
  <c r="L41" i="14"/>
  <c r="L37" i="14"/>
  <c r="L33" i="14"/>
  <c r="L29" i="14"/>
  <c r="L25" i="14"/>
  <c r="L21" i="14"/>
  <c r="L17" i="14"/>
  <c r="L13" i="14"/>
  <c r="L9" i="14"/>
  <c r="S6" i="14"/>
  <c r="S50" i="14" s="1"/>
  <c r="Y50" i="13"/>
  <c r="Z50" i="13"/>
  <c r="K10" i="13"/>
  <c r="L10" i="13" s="1"/>
  <c r="K14" i="13"/>
  <c r="L14" i="13" s="1"/>
  <c r="K18" i="13"/>
  <c r="L18" i="13" s="1"/>
  <c r="K22" i="13"/>
  <c r="L22" i="13" s="1"/>
  <c r="K26" i="13"/>
  <c r="L26" i="13" s="1"/>
  <c r="K30" i="13"/>
  <c r="L30" i="13" s="1"/>
  <c r="K34" i="13"/>
  <c r="L34" i="13" s="1"/>
  <c r="K38" i="13"/>
  <c r="L38" i="13" s="1"/>
  <c r="K42" i="13"/>
  <c r="L42" i="13" s="1"/>
  <c r="K46" i="13"/>
  <c r="L46" i="13" s="1"/>
  <c r="K7" i="13"/>
  <c r="L7" i="13" s="1"/>
  <c r="K11" i="13"/>
  <c r="L11" i="13" s="1"/>
  <c r="K15" i="13"/>
  <c r="L15" i="13" s="1"/>
  <c r="K19" i="13"/>
  <c r="L19" i="13" s="1"/>
  <c r="K23" i="13"/>
  <c r="L23" i="13" s="1"/>
  <c r="K27" i="13"/>
  <c r="L27" i="13" s="1"/>
  <c r="K31" i="13"/>
  <c r="L31" i="13" s="1"/>
  <c r="K35" i="13"/>
  <c r="L35" i="13" s="1"/>
  <c r="K39" i="13"/>
  <c r="L39" i="13" s="1"/>
  <c r="K43" i="13"/>
  <c r="L43" i="13" s="1"/>
  <c r="K47" i="13"/>
  <c r="L47" i="13" s="1"/>
  <c r="K8" i="13"/>
  <c r="L8" i="13" s="1"/>
  <c r="K12" i="13"/>
  <c r="L12" i="13" s="1"/>
  <c r="K16" i="13"/>
  <c r="L16" i="13" s="1"/>
  <c r="K20" i="13"/>
  <c r="L20" i="13" s="1"/>
  <c r="K24" i="13"/>
  <c r="L24" i="13" s="1"/>
  <c r="K28" i="13"/>
  <c r="L28" i="13" s="1"/>
  <c r="K32" i="13"/>
  <c r="L32" i="13" s="1"/>
  <c r="K36" i="13"/>
  <c r="L36" i="13" s="1"/>
  <c r="K40" i="13"/>
  <c r="L40" i="13" s="1"/>
  <c r="K44" i="13"/>
  <c r="L44" i="13" s="1"/>
  <c r="K48" i="13"/>
  <c r="L48" i="13" s="1"/>
  <c r="K9" i="13"/>
  <c r="L9" i="13" s="1"/>
  <c r="K13" i="13"/>
  <c r="L13" i="13" s="1"/>
  <c r="K17" i="13"/>
  <c r="L17" i="13" s="1"/>
  <c r="K21" i="13"/>
  <c r="L21" i="13" s="1"/>
  <c r="K25" i="13"/>
  <c r="L25" i="13" s="1"/>
  <c r="K29" i="13"/>
  <c r="L29" i="13" s="1"/>
  <c r="K33" i="13"/>
  <c r="L33" i="13" s="1"/>
  <c r="K37" i="13"/>
  <c r="L37" i="13" s="1"/>
  <c r="K41" i="13"/>
  <c r="L41" i="13" s="1"/>
  <c r="K45" i="13"/>
  <c r="L45" i="13" s="1"/>
  <c r="K49" i="13"/>
  <c r="L49" i="13" s="1"/>
  <c r="J6" i="13"/>
  <c r="I50" i="13"/>
  <c r="L6" i="16" l="1"/>
  <c r="L50" i="16" s="1"/>
  <c r="J50" i="15"/>
  <c r="K6" i="15"/>
  <c r="K50" i="15" s="1"/>
  <c r="K50" i="14"/>
  <c r="J50" i="14"/>
  <c r="J52" i="14" s="1"/>
  <c r="K6" i="13"/>
  <c r="K50" i="13" s="1"/>
  <c r="J50" i="13"/>
  <c r="L6" i="15" l="1"/>
  <c r="L50" i="15" s="1"/>
  <c r="L6" i="14"/>
  <c r="L50" i="14" s="1"/>
  <c r="L6" i="13"/>
  <c r="L50" i="13" s="1"/>
  <c r="R50" i="13"/>
  <c r="S50" i="13"/>
</calcChain>
</file>

<file path=xl/sharedStrings.xml><?xml version="1.0" encoding="utf-8"?>
<sst xmlns="http://schemas.openxmlformats.org/spreadsheetml/2006/main" count="885" uniqueCount="131">
  <si>
    <t>№ п\п</t>
  </si>
  <si>
    <t>г.Бугуруслан</t>
  </si>
  <si>
    <t>г.Бузулук</t>
  </si>
  <si>
    <t>г.Гай</t>
  </si>
  <si>
    <t>г.Медногорск</t>
  </si>
  <si>
    <t>г.Новотроицк</t>
  </si>
  <si>
    <t>г.Оренбург</t>
  </si>
  <si>
    <t>г.Орск</t>
  </si>
  <si>
    <t>г.Сорочинск</t>
  </si>
  <si>
    <t>ЗАТО "Комаровский"</t>
  </si>
  <si>
    <t>Абдулинский район</t>
  </si>
  <si>
    <t>Адамовский район</t>
  </si>
  <si>
    <t>Акбулакский район</t>
  </si>
  <si>
    <t>Александровский район</t>
  </si>
  <si>
    <t>Асекеевский район</t>
  </si>
  <si>
    <t>Беляевский район</t>
  </si>
  <si>
    <t>Бугурусланский район</t>
  </si>
  <si>
    <t>Бузулукский район</t>
  </si>
  <si>
    <t>Гайский район</t>
  </si>
  <si>
    <t>Грачевский район</t>
  </si>
  <si>
    <t>Домбаровский район</t>
  </si>
  <si>
    <t>Илекский район</t>
  </si>
  <si>
    <t>Кваркенский район</t>
  </si>
  <si>
    <t>Красногвардейский район</t>
  </si>
  <si>
    <t>Курманаевский район</t>
  </si>
  <si>
    <t>Матвеевский район</t>
  </si>
  <si>
    <t>Новоорский район</t>
  </si>
  <si>
    <t>Новосергиевский район</t>
  </si>
  <si>
    <t>Октябрьский район</t>
  </si>
  <si>
    <t>Оренбургский район</t>
  </si>
  <si>
    <t>Первомайский район</t>
  </si>
  <si>
    <t>Переволоцкий район</t>
  </si>
  <si>
    <t>Пономаревский район</t>
  </si>
  <si>
    <t>Сакмарский район</t>
  </si>
  <si>
    <t>Саракташский район</t>
  </si>
  <si>
    <t>Светлинский район</t>
  </si>
  <si>
    <t>Северный район</t>
  </si>
  <si>
    <t>Соль-Илецкий район</t>
  </si>
  <si>
    <t>Сорочинский район</t>
  </si>
  <si>
    <t>Ташлинский район</t>
  </si>
  <si>
    <t>Тоцкий район</t>
  </si>
  <si>
    <t>Тюльганский район</t>
  </si>
  <si>
    <t>Шарлыкский район</t>
  </si>
  <si>
    <t>Ясненский район</t>
  </si>
  <si>
    <t>Итого по территориям</t>
  </si>
  <si>
    <t>тыс.руб.</t>
  </si>
  <si>
    <t>Наименование территории</t>
  </si>
  <si>
    <t xml:space="preserve">Средний должностной оклад специалиста 2 категории государственной гражданской службы Оренбургской области
</t>
  </si>
  <si>
    <t>2013 год</t>
  </si>
  <si>
    <t>2014 год</t>
  </si>
  <si>
    <t>Кувандыкский район</t>
  </si>
  <si>
    <t>2015 год</t>
  </si>
  <si>
    <t>Количество детей-сирот, детей, оставшихся без попечения родителей и лиц из их числа</t>
  </si>
  <si>
    <t xml:space="preserve">Коэффициент увеличения расходов в зависимости от численности  детей-сирот, детей, оставшихся без попечения родителей и лиц из их числа                  Ks </t>
  </si>
  <si>
    <r>
      <t xml:space="preserve">Расходы на обеспечение деятельности специалистов по ведению списка детей-сирот, детей, оставшихся без попечения родителей и лиц из их числа </t>
    </r>
    <r>
      <rPr>
        <b/>
        <i/>
        <sz val="10"/>
        <rFont val="Arial Cyr"/>
        <charset val="204"/>
      </rPr>
      <t xml:space="preserve">(из расчета 10 процента от годового ФОТ) </t>
    </r>
    <r>
      <rPr>
        <b/>
        <sz val="10"/>
        <rFont val="Arial Cyr"/>
        <family val="2"/>
        <charset val="204"/>
      </rPr>
      <t>Rs (тыс.руб.)</t>
    </r>
  </si>
  <si>
    <t>Количество специалистов по ведению списка детей-сирот, детей, оставшихся без попечения родителей и лиц из их числа  Ns (чел.)</t>
  </si>
  <si>
    <t>Годовой фонд оплаты труда без индексации (OsxNsxKs)  (тыс.руб.) с учетом изменения начислений на заработную плату 30,2%</t>
  </si>
  <si>
    <t>Фонд заработной платы на 9 месяцев 2013 года (с января по сентябрь)</t>
  </si>
  <si>
    <t>Фонд заработной платы на 3 месяца 2013 года с учетом повышения заработной платы на 5,5% (с сентября по декабрь)</t>
  </si>
  <si>
    <t>Годовой фонд оплаты труда с начислениями и индексацией            (тыс.рублей)</t>
  </si>
  <si>
    <t>Всего субвенции для осуществления государственных полномочий  по ведению списка  детей-сирот, детей, оставшихся без попечения родителей и лиц из их числа  Ss = (OsxNsxKs) + Rs (тыс.руб.) с учетом повышения заработной платы с 01.10.2013 на 5,5 %</t>
  </si>
  <si>
    <t xml:space="preserve">Годовой фонд оплаты труда с учетом изменения начислений 34,2%                                       (OsxNsxKs)  (тыс.руб.)  </t>
  </si>
  <si>
    <t>Субвенция на выполнение государственных полномочий  муниципальными образованиями  по ведению списка детей-сирот, детей, оставшихся без попечения родителей и лиц из их числа  на 2013 год и плановый период 2014 и 2015 годов (принимаемые)</t>
  </si>
  <si>
    <t>Количество специалистов по ведению списка детей-сирот, детей, оставшихся без попечения родителей и лиц из их числа  Nis (чел.)</t>
  </si>
  <si>
    <t xml:space="preserve">Коэффициент увеличения расходов в зависимости от численности  детей-сирот, детей, оставшихся без попечения родителей и лиц из их числа                  Kis </t>
  </si>
  <si>
    <r>
      <t xml:space="preserve">Расходы на обеспечение деятельности специалистов по ведению списка детей-сирот, детей, оставшихся без попечения родителей и лиц из их числа </t>
    </r>
    <r>
      <rPr>
        <b/>
        <i/>
        <sz val="10"/>
        <rFont val="Arial Cyr"/>
        <charset val="204"/>
      </rPr>
      <t xml:space="preserve">(из расчета 10 процента от годового ФОТ) </t>
    </r>
    <r>
      <rPr>
        <b/>
        <sz val="10"/>
        <rFont val="Arial Cyr"/>
        <family val="2"/>
        <charset val="204"/>
      </rPr>
      <t>Ris (тыс.руб.)</t>
    </r>
  </si>
  <si>
    <t xml:space="preserve">Средний должностной оклад специалиста 1 категории государственной гражданской службы Оренбургской области
</t>
  </si>
  <si>
    <r>
      <t xml:space="preserve">Расходы на обеспечение деятельности специалистов по ведению списка детей-сирот, детей, оставшихся без попечения родителей и лиц из их числа </t>
    </r>
    <r>
      <rPr>
        <b/>
        <i/>
        <sz val="10"/>
        <rFont val="Arial Cyr"/>
        <charset val="204"/>
      </rPr>
      <t xml:space="preserve">(из расчета 20 процента от годового ФОТ) </t>
    </r>
    <r>
      <rPr>
        <b/>
        <sz val="10"/>
        <rFont val="Arial Cyr"/>
        <family val="2"/>
        <charset val="204"/>
      </rPr>
      <t>Ris (тыс.руб.)</t>
    </r>
  </si>
  <si>
    <r>
      <t xml:space="preserve">Расходы на обеспечение деятельности специалистов по ведению списка детей-сирот, детей, оставшихся без попечения родителей и лиц из их числа </t>
    </r>
    <r>
      <rPr>
        <b/>
        <i/>
        <sz val="10"/>
        <rFont val="Arial Cyr"/>
        <charset val="204"/>
      </rPr>
      <t xml:space="preserve">(из расчета 20 процента от годового ФОТ) </t>
    </r>
    <r>
      <rPr>
        <b/>
        <sz val="10"/>
        <rFont val="Arial Cyr"/>
        <family val="2"/>
        <charset val="204"/>
      </rPr>
      <t>Rs (тыс.руб.)</t>
    </r>
  </si>
  <si>
    <t>до 100 чел. - 1</t>
  </si>
  <si>
    <t>от 100 до 200 чел. - 2</t>
  </si>
  <si>
    <t>от 100 до 200 чел. - 3</t>
  </si>
  <si>
    <t>от 200 до 300 чел. - 3</t>
  </si>
  <si>
    <t>от 300 до 400 чел. - 4</t>
  </si>
  <si>
    <t>от 400 до 500 чел. - 5</t>
  </si>
  <si>
    <t>свыше 500 чел. - 6</t>
  </si>
  <si>
    <t>до 60 чел. - 1</t>
  </si>
  <si>
    <t>от 60 до 120 чел. - 2</t>
  </si>
  <si>
    <t>от 120 до 180 чел. - 3</t>
  </si>
  <si>
    <t>от 180 до 240 чел. - 4</t>
  </si>
  <si>
    <t>от 240 до 300 чел. - 5</t>
  </si>
  <si>
    <t>от 300 до 360 чел. - 6</t>
  </si>
  <si>
    <t>от 360 до 420 чел. - 7</t>
  </si>
  <si>
    <t>от 420 до 480 чел. - 8</t>
  </si>
  <si>
    <t>от 480 до 540 чел. - 9</t>
  </si>
  <si>
    <t>свыше 540 чел. - 10</t>
  </si>
  <si>
    <t>до 50 чел. - 1</t>
  </si>
  <si>
    <t>от 50 до 100 чел. - 2</t>
  </si>
  <si>
    <t>от 200 до 300 чел. - 4</t>
  </si>
  <si>
    <t>свыше 300 чел. - 5</t>
  </si>
  <si>
    <t>Всего субвенции для осуществления государственных полномочий  по ведению списка  детей-сирот, детей, оставшихся без попечения родителей и лиц из их числа  Ss = (OisxNis) + Ris (тыс.руб.) с учетом повышения заработной платы с 01.10.2013 на 5,5 %</t>
  </si>
  <si>
    <t>Годовой фонд оплаты труда без индексации (OisxNis)  (тыс.руб.) с учетом изменения начислений на заработную плату 30,2%</t>
  </si>
  <si>
    <t xml:space="preserve">Средний должностной оклад ведущего специалиста  государственной гражданской службы Оренбургской области Ois (рублей)
</t>
  </si>
  <si>
    <t xml:space="preserve">Средний должностной оклад специалиста 1 категории государственной гражданской службы Оренбургской области Ois (рублей)
</t>
  </si>
  <si>
    <t xml:space="preserve">Годовой фонд оплаты труда с учетом изменения начислений                            (OsxNsxKs)  (тыс.руб.)  </t>
  </si>
  <si>
    <t xml:space="preserve">Средний должностной оклад специалиста2 категории государственной гражданской службы Оренбургской области
</t>
  </si>
  <si>
    <t>2016 год</t>
  </si>
  <si>
    <t>Субвенция на выполнение государственных полномочий  муниципальными образованиями  по ведению списка детей-сирот, детей, оставшихся без попечения родителей и лиц из их числа  на 2014 год и плановый период 2015 и 2016 годов (принимаемые)</t>
  </si>
  <si>
    <t xml:space="preserve">Всего субвенции для осуществления государственных полномочий  по ведению списка  детей-сирот, детей, оставшихся без попечения родителей и лиц из их числа  Ss = (OsxNsxKs) + Rs (тыс.руб.) </t>
  </si>
  <si>
    <t>2017 год</t>
  </si>
  <si>
    <t>2018 год</t>
  </si>
  <si>
    <t>2019 год</t>
  </si>
  <si>
    <t>2020 год</t>
  </si>
  <si>
    <t>ИТОГО</t>
  </si>
  <si>
    <t>Общий объем</t>
  </si>
  <si>
    <t xml:space="preserve">Субвенция на выполнение государственных полномочий  муниципальными образованиями  по ведению списка детей-сирот, детей, оставшихся без попечения родителей и лиц из их числа  на 2015 год и плановый период 2016 и 2017 годов </t>
  </si>
  <si>
    <t xml:space="preserve">Субвенция на выполнение государственных полномочий  муниципальными образованиями  по ведению списка детей-сирот, детей, оставшихся без попечения родителей и лиц из их числа  на 2016 год и плановый период 2017 и 2018 годов </t>
  </si>
  <si>
    <t>Абдулинский городской округ</t>
  </si>
  <si>
    <t>г. Бугуруслан</t>
  </si>
  <si>
    <t>г. Бузулук</t>
  </si>
  <si>
    <t>Гайский городской округ</t>
  </si>
  <si>
    <t>Кувандыкский городской округ</t>
  </si>
  <si>
    <t>г. Медногорск</t>
  </si>
  <si>
    <t>г. Новотроицк</t>
  </si>
  <si>
    <t>г. Оренбург</t>
  </si>
  <si>
    <t>г. Орск</t>
  </si>
  <si>
    <t>Соль-Илецкий городской округ</t>
  </si>
  <si>
    <t>Сорочинский городской округ</t>
  </si>
  <si>
    <t>Ясненский городской округ</t>
  </si>
  <si>
    <t xml:space="preserve">Асекеевский район </t>
  </si>
  <si>
    <t xml:space="preserve">Беляевский район </t>
  </si>
  <si>
    <t>Количество специалистов по ведению списка детей-сирот, детей, оставшихся без попечения родителей и лиц из их числа  (Ni), чел.</t>
  </si>
  <si>
    <t>Средний должностной оклад специалиста 2 категории государственной гражданской службы Оренбургской области, руб.</t>
  </si>
  <si>
    <t>Наименование муниципального образования</t>
  </si>
  <si>
    <t>Расходы на обеспечение деятельности специалистов по ведению списка детей-сирот, детей, оставшихся без попечения родителей и лиц из их числа (Ri = гр.6*0,2), тыс.руб.</t>
  </si>
  <si>
    <t>Размер субвенции для осуществления государственных полномочий  по ведению списка  детей-сирот, детей, оставшихся без попечения родителей и лиц из их числа (Сж = гр.5 + гр.6), тыс.руб.</t>
  </si>
  <si>
    <t>Годовой фонд оплаты труда с учетом начислений на выплаты по оплате труда (Ср = гр.3*гр.4*36*1,15*1,302/1000), тыс.руб.</t>
  </si>
  <si>
    <t>2020-2021 год</t>
  </si>
  <si>
    <t xml:space="preserve">Расчет распределение субвенции на выполнение государственных полномочий  муниципальными образованиями  по ведению списка детей-сирот, детей, оставшихся без попечения родителей и лиц из их числа  на 2019 год </t>
  </si>
  <si>
    <t xml:space="preserve">Расчет распределение субвенции на выполнение государственных полномочий  муниципальными образованиями  по ведению списка детей-сирот, детей, оставшихся без попечения родителей и лиц из их числа  на плановый период 2020 и 2021 годов </t>
  </si>
  <si>
    <t>Расчет произведен в соответствии с Закон Оренбургской области от 29 декабря 2007 г. № 1853/389-IV-ОЗ "О наделении органов местного самоуправления Оренбургской области отдельными государственными полномочиями Оренбургской области по обеспечению жильем по договору социального найма и договору найма специализированного жилого помещения отдельных категорий граждан"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</si>
</sst>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b/>
      <i/>
      <sz val="10"/>
      <name val="Arial Cyr"/>
      <charset val="204"/>
    </font>
    <font>
      <b/>
      <sz val="10"/>
      <color theme="1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1"/>
      <color theme="1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/>
    <xf numFmtId="0" fontId="2" fillId="2" borderId="0" xfId="0" applyFont="1" applyFill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/>
    </xf>
    <xf numFmtId="0" fontId="4" fillId="2" borderId="1" xfId="0" quotePrefix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4" fontId="2" fillId="2" borderId="0" xfId="0" applyNumberFormat="1" applyFont="1" applyFill="1"/>
    <xf numFmtId="0" fontId="12" fillId="2" borderId="0" xfId="0" applyFont="1" applyFill="1"/>
    <xf numFmtId="164" fontId="11" fillId="3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 applyProtection="1">
      <alignment horizontal="center" wrapText="1"/>
      <protection locked="0"/>
    </xf>
    <xf numFmtId="1" fontId="2" fillId="2" borderId="0" xfId="0" applyNumberFormat="1" applyFont="1" applyFill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3" fontId="14" fillId="2" borderId="1" xfId="0" applyNumberFormat="1" applyFont="1" applyFill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17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 applyProtection="1">
      <alignment horizontal="center" wrapText="1"/>
      <protection locked="0"/>
    </xf>
    <xf numFmtId="0" fontId="16" fillId="2" borderId="0" xfId="0" applyFont="1" applyFill="1" applyBorder="1" applyAlignment="1">
      <alignment horizontal="right" wrapText="1"/>
    </xf>
    <xf numFmtId="165" fontId="15" fillId="2" borderId="1" xfId="0" applyNumberFormat="1" applyFont="1" applyFill="1" applyBorder="1" applyAlignment="1">
      <alignment horizontal="center"/>
    </xf>
    <xf numFmtId="3" fontId="1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Border="1" applyAlignment="1">
      <alignment horizontal="center" wrapText="1"/>
    </xf>
    <xf numFmtId="165" fontId="0" fillId="0" borderId="0" xfId="0" applyNumberFormat="1"/>
    <xf numFmtId="165" fontId="2" fillId="2" borderId="0" xfId="0" applyNumberFormat="1" applyFont="1" applyFill="1"/>
    <xf numFmtId="4" fontId="14" fillId="2" borderId="1" xfId="0" applyNumberFormat="1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wrapText="1"/>
      <protection locked="0"/>
    </xf>
    <xf numFmtId="0" fontId="2" fillId="2" borderId="6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Alignment="1">
      <alignment horizontal="center" wrapText="1"/>
    </xf>
    <xf numFmtId="0" fontId="18" fillId="2" borderId="0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workbookViewId="0">
      <pane xSplit="2" ySplit="5" topLeftCell="C6" activePane="bottomRight" state="frozen"/>
      <selection activeCell="E6" sqref="E6:E49"/>
      <selection pane="topRight" activeCell="E6" sqref="E6:E49"/>
      <selection pane="bottomLeft" activeCell="E6" sqref="E6:E49"/>
      <selection pane="bottomRight" activeCell="E6" sqref="E6:E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customWidth="1"/>
    <col min="4" max="4" width="13.140625" style="2" customWidth="1"/>
    <col min="5" max="5" width="16" style="2"/>
    <col min="6" max="6" width="20.85546875" style="2" customWidth="1"/>
    <col min="7" max="7" width="18.42578125" style="2" customWidth="1"/>
    <col min="8" max="8" width="14.7109375" style="2" customWidth="1"/>
    <col min="9" max="9" width="16.42578125" style="2" customWidth="1"/>
    <col min="10" max="10" width="15.140625" style="2" customWidth="1"/>
    <col min="11" max="11" width="21.42578125" style="2" customWidth="1"/>
    <col min="12" max="12" width="24.85546875" style="2" customWidth="1"/>
    <col min="13" max="13" width="12" style="21" customWidth="1"/>
    <col min="14" max="14" width="13.140625" style="2" customWidth="1"/>
    <col min="15" max="15" width="16" style="2"/>
    <col min="16" max="16" width="20.85546875" style="2" customWidth="1"/>
    <col min="17" max="17" width="18.42578125" style="2" customWidth="1"/>
    <col min="18" max="18" width="21.42578125" style="2" customWidth="1"/>
    <col min="19" max="19" width="24.85546875" style="2" customWidth="1"/>
    <col min="20" max="20" width="12" style="21" customWidth="1"/>
    <col min="21" max="21" width="13.140625" style="2" customWidth="1"/>
    <col min="22" max="22" width="16" style="2"/>
    <col min="23" max="23" width="20.85546875" style="2" customWidth="1"/>
    <col min="24" max="24" width="18.42578125" style="2" customWidth="1"/>
    <col min="25" max="25" width="21.42578125" style="2" customWidth="1"/>
    <col min="26" max="26" width="24.85546875" style="2" customWidth="1"/>
    <col min="27" max="16384" width="16" style="2"/>
  </cols>
  <sheetData>
    <row r="1" spans="1:26" ht="18.7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">
      <c r="A2" s="3"/>
      <c r="B2" s="3"/>
      <c r="C2" s="3"/>
      <c r="M2" s="3"/>
      <c r="T2" s="3"/>
      <c r="Z2" s="4" t="s">
        <v>45</v>
      </c>
    </row>
    <row r="3" spans="1:26" ht="12.75" customHeight="1" x14ac:dyDescent="0.2">
      <c r="A3" s="61" t="s">
        <v>0</v>
      </c>
      <c r="B3" s="61" t="s">
        <v>46</v>
      </c>
      <c r="C3" s="64" t="s">
        <v>48</v>
      </c>
      <c r="D3" s="65"/>
      <c r="E3" s="65"/>
      <c r="F3" s="65"/>
      <c r="G3" s="65"/>
      <c r="H3" s="65"/>
      <c r="I3" s="65"/>
      <c r="J3" s="65"/>
      <c r="K3" s="65"/>
      <c r="L3" s="66"/>
      <c r="M3" s="64" t="s">
        <v>49</v>
      </c>
      <c r="N3" s="65"/>
      <c r="O3" s="65"/>
      <c r="P3" s="65"/>
      <c r="Q3" s="65"/>
      <c r="R3" s="65"/>
      <c r="S3" s="66"/>
      <c r="T3" s="64" t="s">
        <v>51</v>
      </c>
      <c r="U3" s="65"/>
      <c r="V3" s="65"/>
      <c r="W3" s="65"/>
      <c r="X3" s="65"/>
      <c r="Y3" s="65"/>
      <c r="Z3" s="66"/>
    </row>
    <row r="4" spans="1:26" ht="12.75" customHeight="1" x14ac:dyDescent="0.2">
      <c r="A4" s="61"/>
      <c r="B4" s="61"/>
      <c r="C4" s="53" t="s">
        <v>52</v>
      </c>
      <c r="D4" s="59" t="s">
        <v>63</v>
      </c>
      <c r="E4" s="59" t="s">
        <v>47</v>
      </c>
      <c r="F4" s="59" t="s">
        <v>64</v>
      </c>
      <c r="G4" s="62" t="s">
        <v>56</v>
      </c>
      <c r="H4" s="55" t="s">
        <v>57</v>
      </c>
      <c r="I4" s="55" t="s">
        <v>58</v>
      </c>
      <c r="J4" s="55" t="s">
        <v>59</v>
      </c>
      <c r="K4" s="59" t="s">
        <v>65</v>
      </c>
      <c r="L4" s="57" t="s">
        <v>60</v>
      </c>
      <c r="M4" s="53" t="s">
        <v>52</v>
      </c>
      <c r="N4" s="59" t="s">
        <v>55</v>
      </c>
      <c r="O4" s="59" t="s">
        <v>47</v>
      </c>
      <c r="P4" s="59" t="s">
        <v>53</v>
      </c>
      <c r="Q4" s="59" t="s">
        <v>61</v>
      </c>
      <c r="R4" s="59" t="s">
        <v>54</v>
      </c>
      <c r="S4" s="57" t="s">
        <v>60</v>
      </c>
      <c r="T4" s="53" t="s">
        <v>52</v>
      </c>
      <c r="U4" s="59" t="s">
        <v>55</v>
      </c>
      <c r="V4" s="59" t="s">
        <v>47</v>
      </c>
      <c r="W4" s="59" t="s">
        <v>53</v>
      </c>
      <c r="X4" s="59" t="s">
        <v>61</v>
      </c>
      <c r="Y4" s="59" t="s">
        <v>54</v>
      </c>
      <c r="Z4" s="57" t="s">
        <v>60</v>
      </c>
    </row>
    <row r="5" spans="1:26" ht="153" customHeight="1" x14ac:dyDescent="0.2">
      <c r="A5" s="61"/>
      <c r="B5" s="61"/>
      <c r="C5" s="54"/>
      <c r="D5" s="60"/>
      <c r="E5" s="60"/>
      <c r="F5" s="60"/>
      <c r="G5" s="63"/>
      <c r="H5" s="56"/>
      <c r="I5" s="56"/>
      <c r="J5" s="56"/>
      <c r="K5" s="60"/>
      <c r="L5" s="58"/>
      <c r="M5" s="54"/>
      <c r="N5" s="60"/>
      <c r="O5" s="60"/>
      <c r="P5" s="60"/>
      <c r="Q5" s="60"/>
      <c r="R5" s="60"/>
      <c r="S5" s="58"/>
      <c r="T5" s="54"/>
      <c r="U5" s="60"/>
      <c r="V5" s="60"/>
      <c r="W5" s="60"/>
      <c r="X5" s="60"/>
      <c r="Y5" s="60"/>
      <c r="Z5" s="58"/>
    </row>
    <row r="6" spans="1:26" ht="12" customHeight="1" x14ac:dyDescent="0.2">
      <c r="A6" s="5">
        <v>1</v>
      </c>
      <c r="B6" s="6" t="s">
        <v>1</v>
      </c>
      <c r="C6" s="7">
        <v>161</v>
      </c>
      <c r="D6" s="1">
        <v>1</v>
      </c>
      <c r="E6" s="1">
        <v>4750</v>
      </c>
      <c r="F6" s="1">
        <v>3</v>
      </c>
      <c r="G6" s="8">
        <f>ROUND((E6*36*1.15*1.302*D6*F6)/1000,1)</f>
        <v>768.1</v>
      </c>
      <c r="H6" s="9">
        <f>ROUND(G6/12*9,1)</f>
        <v>576.1</v>
      </c>
      <c r="I6" s="9">
        <f>SUM(G6/12*1.055*3)</f>
        <v>202.58637499999998</v>
      </c>
      <c r="J6" s="9">
        <f>SUM(H6:I6)</f>
        <v>778.686375</v>
      </c>
      <c r="K6" s="9">
        <f>ROUND(J6*0.1,1)</f>
        <v>77.900000000000006</v>
      </c>
      <c r="L6" s="9">
        <f>SUM(J6+K6)</f>
        <v>856.58637499999998</v>
      </c>
      <c r="M6" s="7">
        <v>161</v>
      </c>
      <c r="N6" s="1">
        <v>1</v>
      </c>
      <c r="O6" s="1">
        <v>4750</v>
      </c>
      <c r="P6" s="1">
        <v>3</v>
      </c>
      <c r="Q6" s="8">
        <f>ROUND((O6*36*1.15*1.342*N6*P6*1.055)/1000,1)</f>
        <v>835.3</v>
      </c>
      <c r="R6" s="9">
        <f>ROUND(Q6*0.1,1)</f>
        <v>83.5</v>
      </c>
      <c r="S6" s="9">
        <f>SUM(Q6+R6)</f>
        <v>918.8</v>
      </c>
      <c r="T6" s="7">
        <v>161</v>
      </c>
      <c r="U6" s="1">
        <v>1</v>
      </c>
      <c r="V6" s="1">
        <v>4750</v>
      </c>
      <c r="W6" s="1">
        <v>3</v>
      </c>
      <c r="X6" s="8">
        <f>ROUND((V6*36*1.15*1.342*U6*W6*1.055)/1000,1)</f>
        <v>835.3</v>
      </c>
      <c r="Y6" s="9">
        <f>ROUND(X6*0.1,1)</f>
        <v>83.5</v>
      </c>
      <c r="Z6" s="9">
        <f>SUM(X6+Y6)</f>
        <v>918.8</v>
      </c>
    </row>
    <row r="7" spans="1:26" ht="12" customHeight="1" x14ac:dyDescent="0.2">
      <c r="A7" s="5">
        <f t="shared" ref="A7:A49" si="0">A6+1</f>
        <v>2</v>
      </c>
      <c r="B7" s="6" t="s">
        <v>2</v>
      </c>
      <c r="C7" s="7">
        <v>56</v>
      </c>
      <c r="D7" s="1">
        <v>1</v>
      </c>
      <c r="E7" s="1">
        <v>4750</v>
      </c>
      <c r="F7" s="1">
        <v>2</v>
      </c>
      <c r="G7" s="8">
        <f t="shared" ref="G7:G49" si="1">ROUND((E7*36*1.15*1.302*D7*F7)/1000,1)</f>
        <v>512.1</v>
      </c>
      <c r="H7" s="9">
        <f t="shared" ref="H7:H49" si="2">ROUND(G7/12*9,1)</f>
        <v>384.1</v>
      </c>
      <c r="I7" s="9">
        <f t="shared" ref="I7:I49" si="3">SUM(G7/12*1.055*3)</f>
        <v>135.06637499999999</v>
      </c>
      <c r="J7" s="9">
        <f t="shared" ref="J7:J49" si="4">SUM(H7:I7)</f>
        <v>519.16637500000002</v>
      </c>
      <c r="K7" s="9">
        <f t="shared" ref="K7:K49" si="5">ROUND(J7*0.1,1)</f>
        <v>51.9</v>
      </c>
      <c r="L7" s="9">
        <f>SUM(J7+K7)</f>
        <v>571.06637499999999</v>
      </c>
      <c r="M7" s="7">
        <v>56</v>
      </c>
      <c r="N7" s="1">
        <v>1</v>
      </c>
      <c r="O7" s="1">
        <v>4750</v>
      </c>
      <c r="P7" s="1">
        <v>2</v>
      </c>
      <c r="Q7" s="8">
        <f t="shared" ref="Q7:Q49" si="6">ROUND((O7*36*1.15*1.342*N7*P7*1.055)/1000,1)</f>
        <v>556.79999999999995</v>
      </c>
      <c r="R7" s="9">
        <f t="shared" ref="R7:R49" si="7">ROUND(Q7*0.1,1)</f>
        <v>55.7</v>
      </c>
      <c r="S7" s="9">
        <f t="shared" ref="S7:S49" si="8">SUM(Q7+R7)</f>
        <v>612.5</v>
      </c>
      <c r="T7" s="7">
        <v>56</v>
      </c>
      <c r="U7" s="1">
        <v>1</v>
      </c>
      <c r="V7" s="1">
        <v>4750</v>
      </c>
      <c r="W7" s="1">
        <v>2</v>
      </c>
      <c r="X7" s="8">
        <f t="shared" ref="X7:X49" si="9">ROUND((V7*36*1.15*1.342*U7*W7*1.055)/1000,1)</f>
        <v>556.79999999999995</v>
      </c>
      <c r="Y7" s="9">
        <f t="shared" ref="Y7:Y49" si="10">ROUND(X7*0.1,1)</f>
        <v>55.7</v>
      </c>
      <c r="Z7" s="9">
        <f t="shared" ref="Z7:Z49" si="11">SUM(X7+Y7)</f>
        <v>612.5</v>
      </c>
    </row>
    <row r="8" spans="1:26" ht="12" customHeight="1" x14ac:dyDescent="0.2">
      <c r="A8" s="5">
        <f t="shared" si="0"/>
        <v>3</v>
      </c>
      <c r="B8" s="6" t="s">
        <v>3</v>
      </c>
      <c r="C8" s="7">
        <v>84</v>
      </c>
      <c r="D8" s="1">
        <v>1</v>
      </c>
      <c r="E8" s="1">
        <v>4750</v>
      </c>
      <c r="F8" s="10">
        <v>2</v>
      </c>
      <c r="G8" s="8">
        <f t="shared" si="1"/>
        <v>512.1</v>
      </c>
      <c r="H8" s="9">
        <f t="shared" si="2"/>
        <v>384.1</v>
      </c>
      <c r="I8" s="9">
        <f t="shared" si="3"/>
        <v>135.06637499999999</v>
      </c>
      <c r="J8" s="9">
        <f t="shared" si="4"/>
        <v>519.16637500000002</v>
      </c>
      <c r="K8" s="9">
        <f t="shared" si="5"/>
        <v>51.9</v>
      </c>
      <c r="L8" s="9">
        <f t="shared" ref="L8:L49" si="12">SUM(J8+K8)</f>
        <v>571.06637499999999</v>
      </c>
      <c r="M8" s="7">
        <v>84</v>
      </c>
      <c r="N8" s="1">
        <v>1</v>
      </c>
      <c r="O8" s="1">
        <v>4750</v>
      </c>
      <c r="P8" s="10">
        <v>2</v>
      </c>
      <c r="Q8" s="8">
        <f t="shared" si="6"/>
        <v>556.79999999999995</v>
      </c>
      <c r="R8" s="9">
        <f t="shared" si="7"/>
        <v>55.7</v>
      </c>
      <c r="S8" s="9">
        <f t="shared" si="8"/>
        <v>612.5</v>
      </c>
      <c r="T8" s="7">
        <v>84</v>
      </c>
      <c r="U8" s="1">
        <v>1</v>
      </c>
      <c r="V8" s="1">
        <v>4750</v>
      </c>
      <c r="W8" s="10">
        <v>2</v>
      </c>
      <c r="X8" s="8">
        <f t="shared" si="9"/>
        <v>556.79999999999995</v>
      </c>
      <c r="Y8" s="9">
        <f t="shared" si="10"/>
        <v>55.7</v>
      </c>
      <c r="Z8" s="9">
        <f t="shared" si="11"/>
        <v>612.5</v>
      </c>
    </row>
    <row r="9" spans="1:26" ht="12" customHeight="1" x14ac:dyDescent="0.2">
      <c r="A9" s="5">
        <f t="shared" si="0"/>
        <v>4</v>
      </c>
      <c r="B9" s="6" t="s">
        <v>4</v>
      </c>
      <c r="C9" s="7">
        <v>81</v>
      </c>
      <c r="D9" s="1">
        <v>1</v>
      </c>
      <c r="E9" s="1">
        <v>4750</v>
      </c>
      <c r="F9" s="11">
        <v>2</v>
      </c>
      <c r="G9" s="8">
        <f t="shared" si="1"/>
        <v>512.1</v>
      </c>
      <c r="H9" s="9">
        <f t="shared" si="2"/>
        <v>384.1</v>
      </c>
      <c r="I9" s="9">
        <f t="shared" si="3"/>
        <v>135.06637499999999</v>
      </c>
      <c r="J9" s="9">
        <f t="shared" si="4"/>
        <v>519.16637500000002</v>
      </c>
      <c r="K9" s="9">
        <f t="shared" si="5"/>
        <v>51.9</v>
      </c>
      <c r="L9" s="9">
        <f t="shared" si="12"/>
        <v>571.06637499999999</v>
      </c>
      <c r="M9" s="7">
        <v>81</v>
      </c>
      <c r="N9" s="1">
        <v>1</v>
      </c>
      <c r="O9" s="1">
        <v>4750</v>
      </c>
      <c r="P9" s="11">
        <v>2</v>
      </c>
      <c r="Q9" s="8">
        <f t="shared" si="6"/>
        <v>556.79999999999995</v>
      </c>
      <c r="R9" s="9">
        <f t="shared" si="7"/>
        <v>55.7</v>
      </c>
      <c r="S9" s="9">
        <f t="shared" si="8"/>
        <v>612.5</v>
      </c>
      <c r="T9" s="7">
        <v>81</v>
      </c>
      <c r="U9" s="1">
        <v>1</v>
      </c>
      <c r="V9" s="1">
        <v>4750</v>
      </c>
      <c r="W9" s="11">
        <v>2</v>
      </c>
      <c r="X9" s="8">
        <f t="shared" si="9"/>
        <v>556.79999999999995</v>
      </c>
      <c r="Y9" s="9">
        <f t="shared" si="10"/>
        <v>55.7</v>
      </c>
      <c r="Z9" s="9">
        <f t="shared" si="11"/>
        <v>612.5</v>
      </c>
    </row>
    <row r="10" spans="1:26" ht="12" customHeight="1" x14ac:dyDescent="0.2">
      <c r="A10" s="5">
        <f t="shared" si="0"/>
        <v>5</v>
      </c>
      <c r="B10" s="6" t="s">
        <v>5</v>
      </c>
      <c r="C10" s="7">
        <v>83</v>
      </c>
      <c r="D10" s="1">
        <v>1</v>
      </c>
      <c r="E10" s="1">
        <v>4750</v>
      </c>
      <c r="F10" s="12">
        <v>2</v>
      </c>
      <c r="G10" s="8">
        <f t="shared" si="1"/>
        <v>512.1</v>
      </c>
      <c r="H10" s="9">
        <f t="shared" si="2"/>
        <v>384.1</v>
      </c>
      <c r="I10" s="9">
        <f t="shared" si="3"/>
        <v>135.06637499999999</v>
      </c>
      <c r="J10" s="9">
        <f t="shared" si="4"/>
        <v>519.16637500000002</v>
      </c>
      <c r="K10" s="9">
        <f t="shared" si="5"/>
        <v>51.9</v>
      </c>
      <c r="L10" s="9">
        <f t="shared" si="12"/>
        <v>571.06637499999999</v>
      </c>
      <c r="M10" s="7">
        <v>83</v>
      </c>
      <c r="N10" s="1">
        <v>1</v>
      </c>
      <c r="O10" s="1">
        <v>4750</v>
      </c>
      <c r="P10" s="12">
        <v>2</v>
      </c>
      <c r="Q10" s="8">
        <f t="shared" si="6"/>
        <v>556.79999999999995</v>
      </c>
      <c r="R10" s="9">
        <f t="shared" si="7"/>
        <v>55.7</v>
      </c>
      <c r="S10" s="9">
        <f t="shared" si="8"/>
        <v>612.5</v>
      </c>
      <c r="T10" s="7">
        <v>83</v>
      </c>
      <c r="U10" s="1">
        <v>1</v>
      </c>
      <c r="V10" s="1">
        <v>4750</v>
      </c>
      <c r="W10" s="12">
        <v>2</v>
      </c>
      <c r="X10" s="8">
        <f t="shared" si="9"/>
        <v>556.79999999999995</v>
      </c>
      <c r="Y10" s="9">
        <f t="shared" si="10"/>
        <v>55.7</v>
      </c>
      <c r="Z10" s="9">
        <f t="shared" si="11"/>
        <v>612.5</v>
      </c>
    </row>
    <row r="11" spans="1:26" ht="12" customHeight="1" x14ac:dyDescent="0.2">
      <c r="A11" s="5">
        <f t="shared" si="0"/>
        <v>6</v>
      </c>
      <c r="B11" s="6" t="s">
        <v>6</v>
      </c>
      <c r="C11" s="7">
        <v>305</v>
      </c>
      <c r="D11" s="1">
        <v>1</v>
      </c>
      <c r="E11" s="1">
        <v>4750</v>
      </c>
      <c r="F11" s="12">
        <v>5</v>
      </c>
      <c r="G11" s="8">
        <f t="shared" si="1"/>
        <v>1280.2</v>
      </c>
      <c r="H11" s="9">
        <f t="shared" si="2"/>
        <v>960.2</v>
      </c>
      <c r="I11" s="9">
        <f t="shared" si="3"/>
        <v>337.65274999999997</v>
      </c>
      <c r="J11" s="9">
        <f t="shared" si="4"/>
        <v>1297.85275</v>
      </c>
      <c r="K11" s="9">
        <f t="shared" si="5"/>
        <v>129.80000000000001</v>
      </c>
      <c r="L11" s="9">
        <f t="shared" si="12"/>
        <v>1427.65275</v>
      </c>
      <c r="M11" s="7">
        <v>305</v>
      </c>
      <c r="N11" s="1">
        <v>1</v>
      </c>
      <c r="O11" s="1">
        <v>4750</v>
      </c>
      <c r="P11" s="12">
        <v>5</v>
      </c>
      <c r="Q11" s="8">
        <f t="shared" si="6"/>
        <v>1392.1</v>
      </c>
      <c r="R11" s="9">
        <f t="shared" si="7"/>
        <v>139.19999999999999</v>
      </c>
      <c r="S11" s="9">
        <f t="shared" si="8"/>
        <v>1531.3</v>
      </c>
      <c r="T11" s="7">
        <v>305</v>
      </c>
      <c r="U11" s="1">
        <v>1</v>
      </c>
      <c r="V11" s="1">
        <v>4750</v>
      </c>
      <c r="W11" s="12">
        <v>5</v>
      </c>
      <c r="X11" s="8">
        <f t="shared" si="9"/>
        <v>1392.1</v>
      </c>
      <c r="Y11" s="9">
        <f t="shared" si="10"/>
        <v>139.19999999999999</v>
      </c>
      <c r="Z11" s="9">
        <f t="shared" si="11"/>
        <v>1531.3</v>
      </c>
    </row>
    <row r="12" spans="1:26" ht="12" customHeight="1" x14ac:dyDescent="0.2">
      <c r="A12" s="5">
        <f t="shared" si="0"/>
        <v>7</v>
      </c>
      <c r="B12" s="6" t="s">
        <v>7</v>
      </c>
      <c r="C12" s="7">
        <v>316</v>
      </c>
      <c r="D12" s="1">
        <v>1</v>
      </c>
      <c r="E12" s="1">
        <v>4750</v>
      </c>
      <c r="F12" s="12">
        <v>5</v>
      </c>
      <c r="G12" s="8">
        <f t="shared" si="1"/>
        <v>1280.2</v>
      </c>
      <c r="H12" s="9">
        <f t="shared" si="2"/>
        <v>960.2</v>
      </c>
      <c r="I12" s="9">
        <f t="shared" si="3"/>
        <v>337.65274999999997</v>
      </c>
      <c r="J12" s="9">
        <f t="shared" si="4"/>
        <v>1297.85275</v>
      </c>
      <c r="K12" s="9">
        <f t="shared" si="5"/>
        <v>129.80000000000001</v>
      </c>
      <c r="L12" s="9">
        <f t="shared" si="12"/>
        <v>1427.65275</v>
      </c>
      <c r="M12" s="7">
        <v>316</v>
      </c>
      <c r="N12" s="1">
        <v>1</v>
      </c>
      <c r="O12" s="1">
        <v>4750</v>
      </c>
      <c r="P12" s="12">
        <v>5</v>
      </c>
      <c r="Q12" s="8">
        <f t="shared" si="6"/>
        <v>1392.1</v>
      </c>
      <c r="R12" s="9">
        <f t="shared" si="7"/>
        <v>139.19999999999999</v>
      </c>
      <c r="S12" s="9">
        <f t="shared" si="8"/>
        <v>1531.3</v>
      </c>
      <c r="T12" s="7">
        <v>316</v>
      </c>
      <c r="U12" s="1">
        <v>1</v>
      </c>
      <c r="V12" s="1">
        <v>4750</v>
      </c>
      <c r="W12" s="12">
        <v>5</v>
      </c>
      <c r="X12" s="8">
        <f t="shared" si="9"/>
        <v>1392.1</v>
      </c>
      <c r="Y12" s="9">
        <f t="shared" si="10"/>
        <v>139.19999999999999</v>
      </c>
      <c r="Z12" s="9">
        <f t="shared" si="11"/>
        <v>1531.3</v>
      </c>
    </row>
    <row r="13" spans="1:26" ht="12" customHeight="1" x14ac:dyDescent="0.2">
      <c r="A13" s="5">
        <f t="shared" si="0"/>
        <v>8</v>
      </c>
      <c r="B13" s="6" t="s">
        <v>8</v>
      </c>
      <c r="C13" s="7">
        <v>55</v>
      </c>
      <c r="D13" s="1">
        <v>1</v>
      </c>
      <c r="E13" s="1">
        <v>4750</v>
      </c>
      <c r="F13" s="12">
        <v>2</v>
      </c>
      <c r="G13" s="8">
        <f t="shared" si="1"/>
        <v>512.1</v>
      </c>
      <c r="H13" s="9">
        <f t="shared" si="2"/>
        <v>384.1</v>
      </c>
      <c r="I13" s="9">
        <f t="shared" si="3"/>
        <v>135.06637499999999</v>
      </c>
      <c r="J13" s="9">
        <f t="shared" si="4"/>
        <v>519.16637500000002</v>
      </c>
      <c r="K13" s="9">
        <f t="shared" si="5"/>
        <v>51.9</v>
      </c>
      <c r="L13" s="9">
        <f t="shared" si="12"/>
        <v>571.06637499999999</v>
      </c>
      <c r="M13" s="7">
        <v>55</v>
      </c>
      <c r="N13" s="1">
        <v>1</v>
      </c>
      <c r="O13" s="1">
        <v>4750</v>
      </c>
      <c r="P13" s="12">
        <v>2</v>
      </c>
      <c r="Q13" s="8">
        <f t="shared" si="6"/>
        <v>556.79999999999995</v>
      </c>
      <c r="R13" s="9">
        <f t="shared" si="7"/>
        <v>55.7</v>
      </c>
      <c r="S13" s="9">
        <f t="shared" si="8"/>
        <v>612.5</v>
      </c>
      <c r="T13" s="7">
        <v>55</v>
      </c>
      <c r="U13" s="1">
        <v>1</v>
      </c>
      <c r="V13" s="1">
        <v>4750</v>
      </c>
      <c r="W13" s="12">
        <v>2</v>
      </c>
      <c r="X13" s="8">
        <f t="shared" si="9"/>
        <v>556.79999999999995</v>
      </c>
      <c r="Y13" s="9">
        <f t="shared" si="10"/>
        <v>55.7</v>
      </c>
      <c r="Z13" s="9">
        <f t="shared" si="11"/>
        <v>612.5</v>
      </c>
    </row>
    <row r="14" spans="1:26" ht="12" customHeight="1" x14ac:dyDescent="0.2">
      <c r="A14" s="5">
        <f t="shared" si="0"/>
        <v>9</v>
      </c>
      <c r="B14" s="6" t="s">
        <v>9</v>
      </c>
      <c r="C14" s="7">
        <v>1</v>
      </c>
      <c r="D14" s="1"/>
      <c r="E14" s="1">
        <v>4750</v>
      </c>
      <c r="F14" s="12"/>
      <c r="G14" s="8">
        <f t="shared" si="1"/>
        <v>0</v>
      </c>
      <c r="H14" s="9">
        <f t="shared" si="2"/>
        <v>0</v>
      </c>
      <c r="I14" s="9">
        <f t="shared" si="3"/>
        <v>0</v>
      </c>
      <c r="J14" s="9">
        <f t="shared" si="4"/>
        <v>0</v>
      </c>
      <c r="K14" s="9">
        <f t="shared" si="5"/>
        <v>0</v>
      </c>
      <c r="L14" s="9">
        <f t="shared" si="12"/>
        <v>0</v>
      </c>
      <c r="M14" s="7">
        <v>1</v>
      </c>
      <c r="N14" s="1"/>
      <c r="O14" s="1">
        <v>4750</v>
      </c>
      <c r="P14" s="12"/>
      <c r="Q14" s="8">
        <f t="shared" si="6"/>
        <v>0</v>
      </c>
      <c r="R14" s="9">
        <f t="shared" si="7"/>
        <v>0</v>
      </c>
      <c r="S14" s="9">
        <f t="shared" si="8"/>
        <v>0</v>
      </c>
      <c r="T14" s="7">
        <v>1</v>
      </c>
      <c r="U14" s="1"/>
      <c r="V14" s="1">
        <v>4750</v>
      </c>
      <c r="W14" s="12"/>
      <c r="X14" s="8">
        <f t="shared" si="9"/>
        <v>0</v>
      </c>
      <c r="Y14" s="9">
        <f t="shared" si="10"/>
        <v>0</v>
      </c>
      <c r="Z14" s="9">
        <f t="shared" si="11"/>
        <v>0</v>
      </c>
    </row>
    <row r="15" spans="1:26" ht="12" customHeight="1" x14ac:dyDescent="0.2">
      <c r="A15" s="5">
        <f t="shared" si="0"/>
        <v>10</v>
      </c>
      <c r="B15" s="6" t="s">
        <v>10</v>
      </c>
      <c r="C15" s="7">
        <v>94</v>
      </c>
      <c r="D15" s="1">
        <v>1</v>
      </c>
      <c r="E15" s="1">
        <v>4750</v>
      </c>
      <c r="F15" s="12">
        <v>2</v>
      </c>
      <c r="G15" s="8">
        <f t="shared" si="1"/>
        <v>512.1</v>
      </c>
      <c r="H15" s="9">
        <f t="shared" si="2"/>
        <v>384.1</v>
      </c>
      <c r="I15" s="9">
        <f t="shared" si="3"/>
        <v>135.06637499999999</v>
      </c>
      <c r="J15" s="9">
        <f t="shared" si="4"/>
        <v>519.16637500000002</v>
      </c>
      <c r="K15" s="9">
        <f t="shared" si="5"/>
        <v>51.9</v>
      </c>
      <c r="L15" s="9">
        <f t="shared" si="12"/>
        <v>571.06637499999999</v>
      </c>
      <c r="M15" s="7">
        <v>94</v>
      </c>
      <c r="N15" s="1">
        <v>1</v>
      </c>
      <c r="O15" s="1">
        <v>4750</v>
      </c>
      <c r="P15" s="12">
        <v>2</v>
      </c>
      <c r="Q15" s="8">
        <f t="shared" si="6"/>
        <v>556.79999999999995</v>
      </c>
      <c r="R15" s="9">
        <f t="shared" si="7"/>
        <v>55.7</v>
      </c>
      <c r="S15" s="9">
        <f t="shared" si="8"/>
        <v>612.5</v>
      </c>
      <c r="T15" s="7">
        <v>94</v>
      </c>
      <c r="U15" s="1">
        <v>1</v>
      </c>
      <c r="V15" s="1">
        <v>4750</v>
      </c>
      <c r="W15" s="12">
        <v>2</v>
      </c>
      <c r="X15" s="8">
        <f t="shared" si="9"/>
        <v>556.79999999999995</v>
      </c>
      <c r="Y15" s="9">
        <f t="shared" si="10"/>
        <v>55.7</v>
      </c>
      <c r="Z15" s="9">
        <f t="shared" si="11"/>
        <v>612.5</v>
      </c>
    </row>
    <row r="16" spans="1:26" ht="12" customHeight="1" x14ac:dyDescent="0.2">
      <c r="A16" s="5">
        <f t="shared" si="0"/>
        <v>11</v>
      </c>
      <c r="B16" s="6" t="s">
        <v>11</v>
      </c>
      <c r="C16" s="7">
        <v>164</v>
      </c>
      <c r="D16" s="1">
        <v>1</v>
      </c>
      <c r="E16" s="1">
        <v>4750</v>
      </c>
      <c r="F16" s="12">
        <v>3</v>
      </c>
      <c r="G16" s="8">
        <f t="shared" si="1"/>
        <v>768.1</v>
      </c>
      <c r="H16" s="9">
        <f t="shared" si="2"/>
        <v>576.1</v>
      </c>
      <c r="I16" s="9">
        <f t="shared" si="3"/>
        <v>202.58637499999998</v>
      </c>
      <c r="J16" s="9">
        <f t="shared" si="4"/>
        <v>778.686375</v>
      </c>
      <c r="K16" s="9">
        <f t="shared" si="5"/>
        <v>77.900000000000006</v>
      </c>
      <c r="L16" s="9">
        <f t="shared" si="12"/>
        <v>856.58637499999998</v>
      </c>
      <c r="M16" s="7">
        <v>164</v>
      </c>
      <c r="N16" s="1">
        <v>1</v>
      </c>
      <c r="O16" s="1">
        <v>4750</v>
      </c>
      <c r="P16" s="12">
        <v>3</v>
      </c>
      <c r="Q16" s="8">
        <f t="shared" si="6"/>
        <v>835.3</v>
      </c>
      <c r="R16" s="9">
        <f t="shared" si="7"/>
        <v>83.5</v>
      </c>
      <c r="S16" s="9">
        <f t="shared" si="8"/>
        <v>918.8</v>
      </c>
      <c r="T16" s="7">
        <v>164</v>
      </c>
      <c r="U16" s="1">
        <v>1</v>
      </c>
      <c r="V16" s="1">
        <v>4750</v>
      </c>
      <c r="W16" s="12">
        <v>3</v>
      </c>
      <c r="X16" s="8">
        <f t="shared" si="9"/>
        <v>835.3</v>
      </c>
      <c r="Y16" s="9">
        <f t="shared" si="10"/>
        <v>83.5</v>
      </c>
      <c r="Z16" s="9">
        <f t="shared" si="11"/>
        <v>918.8</v>
      </c>
    </row>
    <row r="17" spans="1:26" ht="12" customHeight="1" x14ac:dyDescent="0.2">
      <c r="A17" s="5">
        <f t="shared" si="0"/>
        <v>12</v>
      </c>
      <c r="B17" s="6" t="s">
        <v>12</v>
      </c>
      <c r="C17" s="7">
        <v>207</v>
      </c>
      <c r="D17" s="1">
        <v>1</v>
      </c>
      <c r="E17" s="1">
        <v>4750</v>
      </c>
      <c r="F17" s="12">
        <v>4</v>
      </c>
      <c r="G17" s="8">
        <f t="shared" si="1"/>
        <v>1024.2</v>
      </c>
      <c r="H17" s="9">
        <f t="shared" si="2"/>
        <v>768.2</v>
      </c>
      <c r="I17" s="9">
        <f t="shared" si="3"/>
        <v>270.13274999999999</v>
      </c>
      <c r="J17" s="9">
        <f t="shared" si="4"/>
        <v>1038.33275</v>
      </c>
      <c r="K17" s="9">
        <f t="shared" si="5"/>
        <v>103.8</v>
      </c>
      <c r="L17" s="9">
        <f t="shared" si="12"/>
        <v>1142.13275</v>
      </c>
      <c r="M17" s="7">
        <v>207</v>
      </c>
      <c r="N17" s="1">
        <v>1</v>
      </c>
      <c r="O17" s="1">
        <v>4750</v>
      </c>
      <c r="P17" s="12">
        <v>4</v>
      </c>
      <c r="Q17" s="8">
        <f t="shared" si="6"/>
        <v>1113.7</v>
      </c>
      <c r="R17" s="9">
        <f t="shared" si="7"/>
        <v>111.4</v>
      </c>
      <c r="S17" s="9">
        <f t="shared" si="8"/>
        <v>1225.1000000000001</v>
      </c>
      <c r="T17" s="7">
        <v>207</v>
      </c>
      <c r="U17" s="1">
        <v>1</v>
      </c>
      <c r="V17" s="1">
        <v>4750</v>
      </c>
      <c r="W17" s="12">
        <v>4</v>
      </c>
      <c r="X17" s="8">
        <f t="shared" si="9"/>
        <v>1113.7</v>
      </c>
      <c r="Y17" s="9">
        <f t="shared" si="10"/>
        <v>111.4</v>
      </c>
      <c r="Z17" s="9">
        <f t="shared" si="11"/>
        <v>1225.1000000000001</v>
      </c>
    </row>
    <row r="18" spans="1:26" ht="12" customHeight="1" x14ac:dyDescent="0.2">
      <c r="A18" s="5">
        <f t="shared" si="0"/>
        <v>13</v>
      </c>
      <c r="B18" s="6" t="s">
        <v>13</v>
      </c>
      <c r="C18" s="7">
        <v>50</v>
      </c>
      <c r="D18" s="1">
        <v>1</v>
      </c>
      <c r="E18" s="1">
        <v>4750</v>
      </c>
      <c r="F18" s="12">
        <v>2</v>
      </c>
      <c r="G18" s="8">
        <f t="shared" si="1"/>
        <v>512.1</v>
      </c>
      <c r="H18" s="9">
        <f t="shared" si="2"/>
        <v>384.1</v>
      </c>
      <c r="I18" s="9">
        <f t="shared" si="3"/>
        <v>135.06637499999999</v>
      </c>
      <c r="J18" s="9">
        <f t="shared" si="4"/>
        <v>519.16637500000002</v>
      </c>
      <c r="K18" s="9">
        <f t="shared" si="5"/>
        <v>51.9</v>
      </c>
      <c r="L18" s="9">
        <f t="shared" si="12"/>
        <v>571.06637499999999</v>
      </c>
      <c r="M18" s="7">
        <v>50</v>
      </c>
      <c r="N18" s="1">
        <v>1</v>
      </c>
      <c r="O18" s="1">
        <v>4750</v>
      </c>
      <c r="P18" s="12">
        <v>2</v>
      </c>
      <c r="Q18" s="8">
        <f t="shared" si="6"/>
        <v>556.79999999999995</v>
      </c>
      <c r="R18" s="9">
        <f t="shared" si="7"/>
        <v>55.7</v>
      </c>
      <c r="S18" s="9">
        <f t="shared" si="8"/>
        <v>612.5</v>
      </c>
      <c r="T18" s="7">
        <v>50</v>
      </c>
      <c r="U18" s="1">
        <v>1</v>
      </c>
      <c r="V18" s="1">
        <v>4750</v>
      </c>
      <c r="W18" s="12">
        <v>2</v>
      </c>
      <c r="X18" s="8">
        <f t="shared" si="9"/>
        <v>556.79999999999995</v>
      </c>
      <c r="Y18" s="9">
        <f t="shared" si="10"/>
        <v>55.7</v>
      </c>
      <c r="Z18" s="9">
        <f t="shared" si="11"/>
        <v>612.5</v>
      </c>
    </row>
    <row r="19" spans="1:26" ht="12" customHeight="1" x14ac:dyDescent="0.2">
      <c r="A19" s="5">
        <f t="shared" si="0"/>
        <v>14</v>
      </c>
      <c r="B19" s="6" t="s">
        <v>14</v>
      </c>
      <c r="C19" s="7">
        <v>58</v>
      </c>
      <c r="D19" s="1">
        <v>1</v>
      </c>
      <c r="E19" s="1">
        <v>4750</v>
      </c>
      <c r="F19" s="12">
        <v>2</v>
      </c>
      <c r="G19" s="8">
        <f t="shared" si="1"/>
        <v>512.1</v>
      </c>
      <c r="H19" s="9">
        <f t="shared" si="2"/>
        <v>384.1</v>
      </c>
      <c r="I19" s="9">
        <f t="shared" si="3"/>
        <v>135.06637499999999</v>
      </c>
      <c r="J19" s="9">
        <f t="shared" si="4"/>
        <v>519.16637500000002</v>
      </c>
      <c r="K19" s="9">
        <f t="shared" si="5"/>
        <v>51.9</v>
      </c>
      <c r="L19" s="9">
        <f t="shared" si="12"/>
        <v>571.06637499999999</v>
      </c>
      <c r="M19" s="7">
        <v>58</v>
      </c>
      <c r="N19" s="1">
        <v>1</v>
      </c>
      <c r="O19" s="1">
        <v>4750</v>
      </c>
      <c r="P19" s="12">
        <v>2</v>
      </c>
      <c r="Q19" s="8">
        <f t="shared" si="6"/>
        <v>556.79999999999995</v>
      </c>
      <c r="R19" s="9">
        <f t="shared" si="7"/>
        <v>55.7</v>
      </c>
      <c r="S19" s="9">
        <f t="shared" si="8"/>
        <v>612.5</v>
      </c>
      <c r="T19" s="7">
        <v>58</v>
      </c>
      <c r="U19" s="1">
        <v>1</v>
      </c>
      <c r="V19" s="1">
        <v>4750</v>
      </c>
      <c r="W19" s="12">
        <v>2</v>
      </c>
      <c r="X19" s="8">
        <f t="shared" si="9"/>
        <v>556.79999999999995</v>
      </c>
      <c r="Y19" s="9">
        <f t="shared" si="10"/>
        <v>55.7</v>
      </c>
      <c r="Z19" s="9">
        <f t="shared" si="11"/>
        <v>612.5</v>
      </c>
    </row>
    <row r="20" spans="1:26" ht="12" customHeight="1" x14ac:dyDescent="0.2">
      <c r="A20" s="5">
        <f t="shared" si="0"/>
        <v>15</v>
      </c>
      <c r="B20" s="6" t="s">
        <v>15</v>
      </c>
      <c r="C20" s="7">
        <v>60</v>
      </c>
      <c r="D20" s="1">
        <v>1</v>
      </c>
      <c r="E20" s="1">
        <v>4750</v>
      </c>
      <c r="F20" s="12">
        <v>2</v>
      </c>
      <c r="G20" s="8">
        <f t="shared" si="1"/>
        <v>512.1</v>
      </c>
      <c r="H20" s="9">
        <f t="shared" si="2"/>
        <v>384.1</v>
      </c>
      <c r="I20" s="9">
        <f t="shared" si="3"/>
        <v>135.06637499999999</v>
      </c>
      <c r="J20" s="9">
        <f t="shared" si="4"/>
        <v>519.16637500000002</v>
      </c>
      <c r="K20" s="9">
        <f t="shared" si="5"/>
        <v>51.9</v>
      </c>
      <c r="L20" s="9">
        <f t="shared" si="12"/>
        <v>571.06637499999999</v>
      </c>
      <c r="M20" s="7">
        <v>60</v>
      </c>
      <c r="N20" s="1">
        <v>1</v>
      </c>
      <c r="O20" s="1">
        <v>4750</v>
      </c>
      <c r="P20" s="12">
        <v>2</v>
      </c>
      <c r="Q20" s="8">
        <f t="shared" si="6"/>
        <v>556.79999999999995</v>
      </c>
      <c r="R20" s="9">
        <f t="shared" si="7"/>
        <v>55.7</v>
      </c>
      <c r="S20" s="9">
        <f t="shared" si="8"/>
        <v>612.5</v>
      </c>
      <c r="T20" s="7">
        <v>60</v>
      </c>
      <c r="U20" s="1">
        <v>1</v>
      </c>
      <c r="V20" s="1">
        <v>4750</v>
      </c>
      <c r="W20" s="12">
        <v>2</v>
      </c>
      <c r="X20" s="8">
        <f t="shared" si="9"/>
        <v>556.79999999999995</v>
      </c>
      <c r="Y20" s="9">
        <f t="shared" si="10"/>
        <v>55.7</v>
      </c>
      <c r="Z20" s="9">
        <f t="shared" si="11"/>
        <v>612.5</v>
      </c>
    </row>
    <row r="21" spans="1:26" ht="12" customHeight="1" x14ac:dyDescent="0.2">
      <c r="A21" s="5">
        <f t="shared" si="0"/>
        <v>16</v>
      </c>
      <c r="B21" s="13" t="s">
        <v>16</v>
      </c>
      <c r="C21" s="7">
        <v>92</v>
      </c>
      <c r="D21" s="1">
        <v>1</v>
      </c>
      <c r="E21" s="1">
        <v>4750</v>
      </c>
      <c r="F21" s="12">
        <v>2</v>
      </c>
      <c r="G21" s="8">
        <f t="shared" si="1"/>
        <v>512.1</v>
      </c>
      <c r="H21" s="9">
        <f t="shared" si="2"/>
        <v>384.1</v>
      </c>
      <c r="I21" s="9">
        <f t="shared" si="3"/>
        <v>135.06637499999999</v>
      </c>
      <c r="J21" s="9">
        <f t="shared" si="4"/>
        <v>519.16637500000002</v>
      </c>
      <c r="K21" s="9">
        <f t="shared" si="5"/>
        <v>51.9</v>
      </c>
      <c r="L21" s="9">
        <f t="shared" si="12"/>
        <v>571.06637499999999</v>
      </c>
      <c r="M21" s="7">
        <v>92</v>
      </c>
      <c r="N21" s="1">
        <v>1</v>
      </c>
      <c r="O21" s="1">
        <v>4750</v>
      </c>
      <c r="P21" s="12">
        <v>2</v>
      </c>
      <c r="Q21" s="8">
        <f t="shared" si="6"/>
        <v>556.79999999999995</v>
      </c>
      <c r="R21" s="9">
        <f t="shared" si="7"/>
        <v>55.7</v>
      </c>
      <c r="S21" s="9">
        <f t="shared" si="8"/>
        <v>612.5</v>
      </c>
      <c r="T21" s="7">
        <v>92</v>
      </c>
      <c r="U21" s="1">
        <v>1</v>
      </c>
      <c r="V21" s="1">
        <v>4750</v>
      </c>
      <c r="W21" s="12">
        <v>2</v>
      </c>
      <c r="X21" s="8">
        <f t="shared" si="9"/>
        <v>556.79999999999995</v>
      </c>
      <c r="Y21" s="9">
        <f t="shared" si="10"/>
        <v>55.7</v>
      </c>
      <c r="Z21" s="9">
        <f t="shared" si="11"/>
        <v>612.5</v>
      </c>
    </row>
    <row r="22" spans="1:26" ht="12" customHeight="1" x14ac:dyDescent="0.2">
      <c r="A22" s="5">
        <f t="shared" si="0"/>
        <v>17</v>
      </c>
      <c r="B22" s="6" t="s">
        <v>17</v>
      </c>
      <c r="C22" s="14">
        <v>105</v>
      </c>
      <c r="D22" s="1">
        <v>1</v>
      </c>
      <c r="E22" s="1">
        <v>4750</v>
      </c>
      <c r="F22" s="12">
        <v>3</v>
      </c>
      <c r="G22" s="8">
        <f t="shared" si="1"/>
        <v>768.1</v>
      </c>
      <c r="H22" s="9">
        <f t="shared" si="2"/>
        <v>576.1</v>
      </c>
      <c r="I22" s="9">
        <f t="shared" si="3"/>
        <v>202.58637499999998</v>
      </c>
      <c r="J22" s="9">
        <f t="shared" si="4"/>
        <v>778.686375</v>
      </c>
      <c r="K22" s="9">
        <f t="shared" si="5"/>
        <v>77.900000000000006</v>
      </c>
      <c r="L22" s="9">
        <f t="shared" si="12"/>
        <v>856.58637499999998</v>
      </c>
      <c r="M22" s="14">
        <v>105</v>
      </c>
      <c r="N22" s="1">
        <v>1</v>
      </c>
      <c r="O22" s="1">
        <v>4750</v>
      </c>
      <c r="P22" s="12">
        <v>3</v>
      </c>
      <c r="Q22" s="8">
        <f t="shared" si="6"/>
        <v>835.3</v>
      </c>
      <c r="R22" s="9">
        <f t="shared" si="7"/>
        <v>83.5</v>
      </c>
      <c r="S22" s="9">
        <f t="shared" si="8"/>
        <v>918.8</v>
      </c>
      <c r="T22" s="14">
        <v>105</v>
      </c>
      <c r="U22" s="1">
        <v>1</v>
      </c>
      <c r="V22" s="1">
        <v>4750</v>
      </c>
      <c r="W22" s="12">
        <v>3</v>
      </c>
      <c r="X22" s="8">
        <f t="shared" si="9"/>
        <v>835.3</v>
      </c>
      <c r="Y22" s="9">
        <f t="shared" si="10"/>
        <v>83.5</v>
      </c>
      <c r="Z22" s="9">
        <f t="shared" si="11"/>
        <v>918.8</v>
      </c>
    </row>
    <row r="23" spans="1:26" ht="12" customHeight="1" x14ac:dyDescent="0.2">
      <c r="A23" s="5">
        <f t="shared" si="0"/>
        <v>18</v>
      </c>
      <c r="B23" s="6" t="s">
        <v>18</v>
      </c>
      <c r="C23" s="7">
        <v>40</v>
      </c>
      <c r="D23" s="1">
        <v>1</v>
      </c>
      <c r="E23" s="1">
        <v>4750</v>
      </c>
      <c r="F23" s="12">
        <v>1</v>
      </c>
      <c r="G23" s="8">
        <f t="shared" si="1"/>
        <v>256</v>
      </c>
      <c r="H23" s="9">
        <f t="shared" si="2"/>
        <v>192</v>
      </c>
      <c r="I23" s="9">
        <f t="shared" si="3"/>
        <v>67.52</v>
      </c>
      <c r="J23" s="9">
        <f t="shared" si="4"/>
        <v>259.52</v>
      </c>
      <c r="K23" s="9">
        <f t="shared" si="5"/>
        <v>26</v>
      </c>
      <c r="L23" s="9">
        <f t="shared" si="12"/>
        <v>285.52</v>
      </c>
      <c r="M23" s="7">
        <v>40</v>
      </c>
      <c r="N23" s="1">
        <v>1</v>
      </c>
      <c r="O23" s="1">
        <v>4750</v>
      </c>
      <c r="P23" s="12">
        <v>1</v>
      </c>
      <c r="Q23" s="8">
        <f t="shared" si="6"/>
        <v>278.39999999999998</v>
      </c>
      <c r="R23" s="9">
        <f t="shared" si="7"/>
        <v>27.8</v>
      </c>
      <c r="S23" s="9">
        <f t="shared" si="8"/>
        <v>306.2</v>
      </c>
      <c r="T23" s="7">
        <v>40</v>
      </c>
      <c r="U23" s="1">
        <v>1</v>
      </c>
      <c r="V23" s="1">
        <v>4750</v>
      </c>
      <c r="W23" s="12">
        <v>1</v>
      </c>
      <c r="X23" s="8">
        <f t="shared" si="9"/>
        <v>278.39999999999998</v>
      </c>
      <c r="Y23" s="9">
        <f t="shared" si="10"/>
        <v>27.8</v>
      </c>
      <c r="Z23" s="9">
        <f t="shared" si="11"/>
        <v>306.2</v>
      </c>
    </row>
    <row r="24" spans="1:26" ht="12" customHeight="1" x14ac:dyDescent="0.2">
      <c r="A24" s="5">
        <f t="shared" si="0"/>
        <v>19</v>
      </c>
      <c r="B24" s="6" t="s">
        <v>19</v>
      </c>
      <c r="C24" s="7">
        <v>50</v>
      </c>
      <c r="D24" s="1">
        <v>1</v>
      </c>
      <c r="E24" s="1">
        <v>4750</v>
      </c>
      <c r="F24" s="12">
        <v>2</v>
      </c>
      <c r="G24" s="8">
        <f t="shared" si="1"/>
        <v>512.1</v>
      </c>
      <c r="H24" s="9">
        <f t="shared" si="2"/>
        <v>384.1</v>
      </c>
      <c r="I24" s="9">
        <f t="shared" si="3"/>
        <v>135.06637499999999</v>
      </c>
      <c r="J24" s="9">
        <f t="shared" si="4"/>
        <v>519.16637500000002</v>
      </c>
      <c r="K24" s="9">
        <f t="shared" si="5"/>
        <v>51.9</v>
      </c>
      <c r="L24" s="9">
        <f t="shared" si="12"/>
        <v>571.06637499999999</v>
      </c>
      <c r="M24" s="7">
        <v>50</v>
      </c>
      <c r="N24" s="1">
        <v>1</v>
      </c>
      <c r="O24" s="1">
        <v>4750</v>
      </c>
      <c r="P24" s="12">
        <v>2</v>
      </c>
      <c r="Q24" s="8">
        <f t="shared" si="6"/>
        <v>556.79999999999995</v>
      </c>
      <c r="R24" s="9">
        <f t="shared" si="7"/>
        <v>55.7</v>
      </c>
      <c r="S24" s="9">
        <f t="shared" si="8"/>
        <v>612.5</v>
      </c>
      <c r="T24" s="7">
        <v>50</v>
      </c>
      <c r="U24" s="1">
        <v>1</v>
      </c>
      <c r="V24" s="1">
        <v>4750</v>
      </c>
      <c r="W24" s="12">
        <v>2</v>
      </c>
      <c r="X24" s="8">
        <f t="shared" si="9"/>
        <v>556.79999999999995</v>
      </c>
      <c r="Y24" s="9">
        <f t="shared" si="10"/>
        <v>55.7</v>
      </c>
      <c r="Z24" s="9">
        <f t="shared" si="11"/>
        <v>612.5</v>
      </c>
    </row>
    <row r="25" spans="1:26" ht="12" customHeight="1" x14ac:dyDescent="0.2">
      <c r="A25" s="5">
        <f t="shared" si="0"/>
        <v>20</v>
      </c>
      <c r="B25" s="6" t="s">
        <v>20</v>
      </c>
      <c r="C25" s="7">
        <v>63</v>
      </c>
      <c r="D25" s="1">
        <v>1</v>
      </c>
      <c r="E25" s="1">
        <v>4750</v>
      </c>
      <c r="F25" s="12">
        <v>2</v>
      </c>
      <c r="G25" s="8">
        <f t="shared" si="1"/>
        <v>512.1</v>
      </c>
      <c r="H25" s="9">
        <f t="shared" si="2"/>
        <v>384.1</v>
      </c>
      <c r="I25" s="9">
        <f t="shared" si="3"/>
        <v>135.06637499999999</v>
      </c>
      <c r="J25" s="9">
        <f t="shared" si="4"/>
        <v>519.16637500000002</v>
      </c>
      <c r="K25" s="9">
        <f t="shared" si="5"/>
        <v>51.9</v>
      </c>
      <c r="L25" s="9">
        <f t="shared" si="12"/>
        <v>571.06637499999999</v>
      </c>
      <c r="M25" s="7">
        <v>63</v>
      </c>
      <c r="N25" s="1">
        <v>1</v>
      </c>
      <c r="O25" s="1">
        <v>4750</v>
      </c>
      <c r="P25" s="12">
        <v>2</v>
      </c>
      <c r="Q25" s="8">
        <f t="shared" si="6"/>
        <v>556.79999999999995</v>
      </c>
      <c r="R25" s="9">
        <f t="shared" si="7"/>
        <v>55.7</v>
      </c>
      <c r="S25" s="9">
        <f t="shared" si="8"/>
        <v>612.5</v>
      </c>
      <c r="T25" s="7">
        <v>63</v>
      </c>
      <c r="U25" s="1">
        <v>1</v>
      </c>
      <c r="V25" s="1">
        <v>4750</v>
      </c>
      <c r="W25" s="12">
        <v>2</v>
      </c>
      <c r="X25" s="8">
        <f t="shared" si="9"/>
        <v>556.79999999999995</v>
      </c>
      <c r="Y25" s="9">
        <f t="shared" si="10"/>
        <v>55.7</v>
      </c>
      <c r="Z25" s="9">
        <f t="shared" si="11"/>
        <v>612.5</v>
      </c>
    </row>
    <row r="26" spans="1:26" ht="12" customHeight="1" x14ac:dyDescent="0.2">
      <c r="A26" s="5">
        <f t="shared" si="0"/>
        <v>21</v>
      </c>
      <c r="B26" s="6" t="s">
        <v>21</v>
      </c>
      <c r="C26" s="7">
        <v>79</v>
      </c>
      <c r="D26" s="1">
        <v>1</v>
      </c>
      <c r="E26" s="1">
        <v>4750</v>
      </c>
      <c r="F26" s="12">
        <v>2</v>
      </c>
      <c r="G26" s="8">
        <f t="shared" si="1"/>
        <v>512.1</v>
      </c>
      <c r="H26" s="9">
        <f t="shared" si="2"/>
        <v>384.1</v>
      </c>
      <c r="I26" s="9">
        <f t="shared" si="3"/>
        <v>135.06637499999999</v>
      </c>
      <c r="J26" s="9">
        <f t="shared" si="4"/>
        <v>519.16637500000002</v>
      </c>
      <c r="K26" s="9">
        <f t="shared" si="5"/>
        <v>51.9</v>
      </c>
      <c r="L26" s="9">
        <f t="shared" si="12"/>
        <v>571.06637499999999</v>
      </c>
      <c r="M26" s="7">
        <v>79</v>
      </c>
      <c r="N26" s="1">
        <v>1</v>
      </c>
      <c r="O26" s="1">
        <v>4750</v>
      </c>
      <c r="P26" s="12">
        <v>2</v>
      </c>
      <c r="Q26" s="8">
        <f t="shared" si="6"/>
        <v>556.79999999999995</v>
      </c>
      <c r="R26" s="9">
        <f t="shared" si="7"/>
        <v>55.7</v>
      </c>
      <c r="S26" s="9">
        <f t="shared" si="8"/>
        <v>612.5</v>
      </c>
      <c r="T26" s="7">
        <v>79</v>
      </c>
      <c r="U26" s="1">
        <v>1</v>
      </c>
      <c r="V26" s="1">
        <v>4750</v>
      </c>
      <c r="W26" s="12">
        <v>2</v>
      </c>
      <c r="X26" s="8">
        <f t="shared" si="9"/>
        <v>556.79999999999995</v>
      </c>
      <c r="Y26" s="9">
        <f t="shared" si="10"/>
        <v>55.7</v>
      </c>
      <c r="Z26" s="9">
        <f t="shared" si="11"/>
        <v>612.5</v>
      </c>
    </row>
    <row r="27" spans="1:26" ht="12" customHeight="1" x14ac:dyDescent="0.2">
      <c r="A27" s="5">
        <f t="shared" si="0"/>
        <v>22</v>
      </c>
      <c r="B27" s="6" t="s">
        <v>22</v>
      </c>
      <c r="C27" s="7">
        <v>63</v>
      </c>
      <c r="D27" s="1">
        <v>1</v>
      </c>
      <c r="E27" s="1">
        <v>4750</v>
      </c>
      <c r="F27" s="12">
        <v>2</v>
      </c>
      <c r="G27" s="8">
        <f t="shared" si="1"/>
        <v>512.1</v>
      </c>
      <c r="H27" s="9">
        <f t="shared" si="2"/>
        <v>384.1</v>
      </c>
      <c r="I27" s="9">
        <f t="shared" si="3"/>
        <v>135.06637499999999</v>
      </c>
      <c r="J27" s="9">
        <f t="shared" si="4"/>
        <v>519.16637500000002</v>
      </c>
      <c r="K27" s="9">
        <f t="shared" si="5"/>
        <v>51.9</v>
      </c>
      <c r="L27" s="9">
        <f t="shared" si="12"/>
        <v>571.06637499999999</v>
      </c>
      <c r="M27" s="7">
        <v>63</v>
      </c>
      <c r="N27" s="1">
        <v>1</v>
      </c>
      <c r="O27" s="1">
        <v>4750</v>
      </c>
      <c r="P27" s="12">
        <v>2</v>
      </c>
      <c r="Q27" s="8">
        <f t="shared" si="6"/>
        <v>556.79999999999995</v>
      </c>
      <c r="R27" s="9">
        <f t="shared" si="7"/>
        <v>55.7</v>
      </c>
      <c r="S27" s="9">
        <f t="shared" si="8"/>
        <v>612.5</v>
      </c>
      <c r="T27" s="7">
        <v>63</v>
      </c>
      <c r="U27" s="1">
        <v>1</v>
      </c>
      <c r="V27" s="1">
        <v>4750</v>
      </c>
      <c r="W27" s="12">
        <v>2</v>
      </c>
      <c r="X27" s="8">
        <f t="shared" si="9"/>
        <v>556.79999999999995</v>
      </c>
      <c r="Y27" s="9">
        <f t="shared" si="10"/>
        <v>55.7</v>
      </c>
      <c r="Z27" s="9">
        <f t="shared" si="11"/>
        <v>612.5</v>
      </c>
    </row>
    <row r="28" spans="1:26" ht="12" customHeight="1" x14ac:dyDescent="0.2">
      <c r="A28" s="5">
        <f t="shared" si="0"/>
        <v>23</v>
      </c>
      <c r="B28" s="6" t="s">
        <v>23</v>
      </c>
      <c r="C28" s="7">
        <v>85</v>
      </c>
      <c r="D28" s="1">
        <v>1</v>
      </c>
      <c r="E28" s="1">
        <v>4750</v>
      </c>
      <c r="F28" s="12">
        <v>2</v>
      </c>
      <c r="G28" s="8">
        <f t="shared" si="1"/>
        <v>512.1</v>
      </c>
      <c r="H28" s="9">
        <f t="shared" si="2"/>
        <v>384.1</v>
      </c>
      <c r="I28" s="9">
        <f t="shared" si="3"/>
        <v>135.06637499999999</v>
      </c>
      <c r="J28" s="9">
        <f t="shared" si="4"/>
        <v>519.16637500000002</v>
      </c>
      <c r="K28" s="9">
        <f t="shared" si="5"/>
        <v>51.9</v>
      </c>
      <c r="L28" s="9">
        <f t="shared" si="12"/>
        <v>571.06637499999999</v>
      </c>
      <c r="M28" s="7">
        <v>85</v>
      </c>
      <c r="N28" s="1">
        <v>1</v>
      </c>
      <c r="O28" s="1">
        <v>4750</v>
      </c>
      <c r="P28" s="12">
        <v>2</v>
      </c>
      <c r="Q28" s="8">
        <f t="shared" si="6"/>
        <v>556.79999999999995</v>
      </c>
      <c r="R28" s="9">
        <f t="shared" si="7"/>
        <v>55.7</v>
      </c>
      <c r="S28" s="9">
        <f t="shared" si="8"/>
        <v>612.5</v>
      </c>
      <c r="T28" s="7">
        <v>85</v>
      </c>
      <c r="U28" s="1">
        <v>1</v>
      </c>
      <c r="V28" s="1">
        <v>4750</v>
      </c>
      <c r="W28" s="12">
        <v>2</v>
      </c>
      <c r="X28" s="8">
        <f t="shared" si="9"/>
        <v>556.79999999999995</v>
      </c>
      <c r="Y28" s="9">
        <f t="shared" si="10"/>
        <v>55.7</v>
      </c>
      <c r="Z28" s="9">
        <f t="shared" si="11"/>
        <v>612.5</v>
      </c>
    </row>
    <row r="29" spans="1:26" ht="12" customHeight="1" x14ac:dyDescent="0.2">
      <c r="A29" s="5">
        <f t="shared" si="0"/>
        <v>24</v>
      </c>
      <c r="B29" s="6" t="s">
        <v>50</v>
      </c>
      <c r="C29" s="7">
        <v>307</v>
      </c>
      <c r="D29" s="1">
        <v>1</v>
      </c>
      <c r="E29" s="1">
        <v>4750</v>
      </c>
      <c r="F29" s="12">
        <v>5</v>
      </c>
      <c r="G29" s="8">
        <f t="shared" si="1"/>
        <v>1280.2</v>
      </c>
      <c r="H29" s="9">
        <f t="shared" si="2"/>
        <v>960.2</v>
      </c>
      <c r="I29" s="9">
        <f t="shared" si="3"/>
        <v>337.65274999999997</v>
      </c>
      <c r="J29" s="9">
        <f t="shared" si="4"/>
        <v>1297.85275</v>
      </c>
      <c r="K29" s="9">
        <f t="shared" si="5"/>
        <v>129.80000000000001</v>
      </c>
      <c r="L29" s="9">
        <f t="shared" si="12"/>
        <v>1427.65275</v>
      </c>
      <c r="M29" s="7">
        <v>307</v>
      </c>
      <c r="N29" s="1">
        <v>1</v>
      </c>
      <c r="O29" s="1">
        <v>4750</v>
      </c>
      <c r="P29" s="12">
        <v>5</v>
      </c>
      <c r="Q29" s="8">
        <f t="shared" si="6"/>
        <v>1392.1</v>
      </c>
      <c r="R29" s="9">
        <f t="shared" si="7"/>
        <v>139.19999999999999</v>
      </c>
      <c r="S29" s="9">
        <f t="shared" si="8"/>
        <v>1531.3</v>
      </c>
      <c r="T29" s="7">
        <v>307</v>
      </c>
      <c r="U29" s="1">
        <v>1</v>
      </c>
      <c r="V29" s="1">
        <v>4750</v>
      </c>
      <c r="W29" s="12">
        <v>5</v>
      </c>
      <c r="X29" s="8">
        <f t="shared" si="9"/>
        <v>1392.1</v>
      </c>
      <c r="Y29" s="9">
        <f t="shared" si="10"/>
        <v>139.19999999999999</v>
      </c>
      <c r="Z29" s="9">
        <f t="shared" si="11"/>
        <v>1531.3</v>
      </c>
    </row>
    <row r="30" spans="1:26" ht="12" customHeight="1" x14ac:dyDescent="0.2">
      <c r="A30" s="5">
        <f t="shared" si="0"/>
        <v>25</v>
      </c>
      <c r="B30" s="6" t="s">
        <v>24</v>
      </c>
      <c r="C30" s="7">
        <v>51</v>
      </c>
      <c r="D30" s="1">
        <v>1</v>
      </c>
      <c r="E30" s="1">
        <v>4750</v>
      </c>
      <c r="F30" s="12">
        <v>2</v>
      </c>
      <c r="G30" s="8">
        <f t="shared" si="1"/>
        <v>512.1</v>
      </c>
      <c r="H30" s="9">
        <f t="shared" si="2"/>
        <v>384.1</v>
      </c>
      <c r="I30" s="9">
        <f t="shared" si="3"/>
        <v>135.06637499999999</v>
      </c>
      <c r="J30" s="9">
        <f t="shared" si="4"/>
        <v>519.16637500000002</v>
      </c>
      <c r="K30" s="9">
        <f t="shared" si="5"/>
        <v>51.9</v>
      </c>
      <c r="L30" s="9">
        <f t="shared" si="12"/>
        <v>571.06637499999999</v>
      </c>
      <c r="M30" s="7">
        <v>51</v>
      </c>
      <c r="N30" s="1">
        <v>1</v>
      </c>
      <c r="O30" s="1">
        <v>4750</v>
      </c>
      <c r="P30" s="12">
        <v>2</v>
      </c>
      <c r="Q30" s="8">
        <f t="shared" si="6"/>
        <v>556.79999999999995</v>
      </c>
      <c r="R30" s="9">
        <f t="shared" si="7"/>
        <v>55.7</v>
      </c>
      <c r="S30" s="9">
        <f t="shared" si="8"/>
        <v>612.5</v>
      </c>
      <c r="T30" s="7">
        <v>51</v>
      </c>
      <c r="U30" s="1">
        <v>1</v>
      </c>
      <c r="V30" s="1">
        <v>4750</v>
      </c>
      <c r="W30" s="12">
        <v>2</v>
      </c>
      <c r="X30" s="8">
        <f t="shared" si="9"/>
        <v>556.79999999999995</v>
      </c>
      <c r="Y30" s="9">
        <f t="shared" si="10"/>
        <v>55.7</v>
      </c>
      <c r="Z30" s="9">
        <f t="shared" si="11"/>
        <v>612.5</v>
      </c>
    </row>
    <row r="31" spans="1:26" ht="12" customHeight="1" x14ac:dyDescent="0.2">
      <c r="A31" s="5">
        <f t="shared" si="0"/>
        <v>26</v>
      </c>
      <c r="B31" s="6" t="s">
        <v>25</v>
      </c>
      <c r="C31" s="7">
        <v>71</v>
      </c>
      <c r="D31" s="1">
        <v>1</v>
      </c>
      <c r="E31" s="1">
        <v>4750</v>
      </c>
      <c r="F31" s="12">
        <v>2</v>
      </c>
      <c r="G31" s="8">
        <f t="shared" si="1"/>
        <v>512.1</v>
      </c>
      <c r="H31" s="9">
        <f t="shared" si="2"/>
        <v>384.1</v>
      </c>
      <c r="I31" s="9">
        <f t="shared" si="3"/>
        <v>135.06637499999999</v>
      </c>
      <c r="J31" s="9">
        <f t="shared" si="4"/>
        <v>519.16637500000002</v>
      </c>
      <c r="K31" s="9">
        <f t="shared" si="5"/>
        <v>51.9</v>
      </c>
      <c r="L31" s="9">
        <f t="shared" si="12"/>
        <v>571.06637499999999</v>
      </c>
      <c r="M31" s="7">
        <v>71</v>
      </c>
      <c r="N31" s="1">
        <v>1</v>
      </c>
      <c r="O31" s="1">
        <v>4750</v>
      </c>
      <c r="P31" s="12">
        <v>2</v>
      </c>
      <c r="Q31" s="8">
        <f t="shared" si="6"/>
        <v>556.79999999999995</v>
      </c>
      <c r="R31" s="9">
        <f t="shared" si="7"/>
        <v>55.7</v>
      </c>
      <c r="S31" s="9">
        <f t="shared" si="8"/>
        <v>612.5</v>
      </c>
      <c r="T31" s="7">
        <v>71</v>
      </c>
      <c r="U31" s="1">
        <v>1</v>
      </c>
      <c r="V31" s="1">
        <v>4750</v>
      </c>
      <c r="W31" s="12">
        <v>2</v>
      </c>
      <c r="X31" s="8">
        <f t="shared" si="9"/>
        <v>556.79999999999995</v>
      </c>
      <c r="Y31" s="9">
        <f t="shared" si="10"/>
        <v>55.7</v>
      </c>
      <c r="Z31" s="9">
        <f t="shared" si="11"/>
        <v>612.5</v>
      </c>
    </row>
    <row r="32" spans="1:26" ht="12" customHeight="1" x14ac:dyDescent="0.2">
      <c r="A32" s="5">
        <f t="shared" si="0"/>
        <v>27</v>
      </c>
      <c r="B32" s="13" t="s">
        <v>26</v>
      </c>
      <c r="C32" s="7">
        <v>98</v>
      </c>
      <c r="D32" s="1">
        <v>1</v>
      </c>
      <c r="E32" s="1">
        <v>4750</v>
      </c>
      <c r="F32" s="12">
        <v>2</v>
      </c>
      <c r="G32" s="8">
        <f t="shared" si="1"/>
        <v>512.1</v>
      </c>
      <c r="H32" s="9">
        <f t="shared" si="2"/>
        <v>384.1</v>
      </c>
      <c r="I32" s="9">
        <f t="shared" si="3"/>
        <v>135.06637499999999</v>
      </c>
      <c r="J32" s="9">
        <f t="shared" si="4"/>
        <v>519.16637500000002</v>
      </c>
      <c r="K32" s="9">
        <f t="shared" si="5"/>
        <v>51.9</v>
      </c>
      <c r="L32" s="9">
        <f t="shared" si="12"/>
        <v>571.06637499999999</v>
      </c>
      <c r="M32" s="7">
        <v>98</v>
      </c>
      <c r="N32" s="1">
        <v>1</v>
      </c>
      <c r="O32" s="1">
        <v>4750</v>
      </c>
      <c r="P32" s="12">
        <v>2</v>
      </c>
      <c r="Q32" s="8">
        <f t="shared" si="6"/>
        <v>556.79999999999995</v>
      </c>
      <c r="R32" s="9">
        <f t="shared" si="7"/>
        <v>55.7</v>
      </c>
      <c r="S32" s="9">
        <f t="shared" si="8"/>
        <v>612.5</v>
      </c>
      <c r="T32" s="7">
        <v>98</v>
      </c>
      <c r="U32" s="1">
        <v>1</v>
      </c>
      <c r="V32" s="1">
        <v>4750</v>
      </c>
      <c r="W32" s="12">
        <v>2</v>
      </c>
      <c r="X32" s="8">
        <f t="shared" si="9"/>
        <v>556.79999999999995</v>
      </c>
      <c r="Y32" s="9">
        <f t="shared" si="10"/>
        <v>55.7</v>
      </c>
      <c r="Z32" s="9">
        <f t="shared" si="11"/>
        <v>612.5</v>
      </c>
    </row>
    <row r="33" spans="1:26" ht="12" customHeight="1" x14ac:dyDescent="0.2">
      <c r="A33" s="5">
        <f t="shared" si="0"/>
        <v>28</v>
      </c>
      <c r="B33" s="6" t="s">
        <v>27</v>
      </c>
      <c r="C33" s="14">
        <v>105</v>
      </c>
      <c r="D33" s="1">
        <v>1</v>
      </c>
      <c r="E33" s="1">
        <v>4750</v>
      </c>
      <c r="F33" s="12">
        <v>3</v>
      </c>
      <c r="G33" s="8">
        <f t="shared" si="1"/>
        <v>768.1</v>
      </c>
      <c r="H33" s="9">
        <f t="shared" si="2"/>
        <v>576.1</v>
      </c>
      <c r="I33" s="9">
        <f t="shared" si="3"/>
        <v>202.58637499999998</v>
      </c>
      <c r="J33" s="9">
        <f t="shared" si="4"/>
        <v>778.686375</v>
      </c>
      <c r="K33" s="9">
        <f t="shared" si="5"/>
        <v>77.900000000000006</v>
      </c>
      <c r="L33" s="9">
        <f t="shared" si="12"/>
        <v>856.58637499999998</v>
      </c>
      <c r="M33" s="14">
        <v>105</v>
      </c>
      <c r="N33" s="1">
        <v>1</v>
      </c>
      <c r="O33" s="1">
        <v>4750</v>
      </c>
      <c r="P33" s="12">
        <v>3</v>
      </c>
      <c r="Q33" s="8">
        <f t="shared" si="6"/>
        <v>835.3</v>
      </c>
      <c r="R33" s="9">
        <f t="shared" si="7"/>
        <v>83.5</v>
      </c>
      <c r="S33" s="9">
        <f t="shared" si="8"/>
        <v>918.8</v>
      </c>
      <c r="T33" s="14">
        <v>105</v>
      </c>
      <c r="U33" s="1">
        <v>1</v>
      </c>
      <c r="V33" s="1">
        <v>4750</v>
      </c>
      <c r="W33" s="12">
        <v>3</v>
      </c>
      <c r="X33" s="8">
        <f t="shared" si="9"/>
        <v>835.3</v>
      </c>
      <c r="Y33" s="9">
        <f t="shared" si="10"/>
        <v>83.5</v>
      </c>
      <c r="Z33" s="9">
        <f t="shared" si="11"/>
        <v>918.8</v>
      </c>
    </row>
    <row r="34" spans="1:26" ht="12" customHeight="1" x14ac:dyDescent="0.2">
      <c r="A34" s="5">
        <f t="shared" si="0"/>
        <v>29</v>
      </c>
      <c r="B34" s="6" t="s">
        <v>28</v>
      </c>
      <c r="C34" s="7">
        <v>46</v>
      </c>
      <c r="D34" s="1">
        <v>1</v>
      </c>
      <c r="E34" s="1">
        <v>4750</v>
      </c>
      <c r="F34" s="12">
        <v>1</v>
      </c>
      <c r="G34" s="8">
        <f t="shared" si="1"/>
        <v>256</v>
      </c>
      <c r="H34" s="9">
        <f t="shared" si="2"/>
        <v>192</v>
      </c>
      <c r="I34" s="9">
        <f t="shared" si="3"/>
        <v>67.52</v>
      </c>
      <c r="J34" s="9">
        <f t="shared" si="4"/>
        <v>259.52</v>
      </c>
      <c r="K34" s="9">
        <f t="shared" si="5"/>
        <v>26</v>
      </c>
      <c r="L34" s="9">
        <f t="shared" si="12"/>
        <v>285.52</v>
      </c>
      <c r="M34" s="7">
        <v>46</v>
      </c>
      <c r="N34" s="1">
        <v>1</v>
      </c>
      <c r="O34" s="1">
        <v>4750</v>
      </c>
      <c r="P34" s="12">
        <v>1</v>
      </c>
      <c r="Q34" s="8">
        <f t="shared" si="6"/>
        <v>278.39999999999998</v>
      </c>
      <c r="R34" s="9">
        <f t="shared" si="7"/>
        <v>27.8</v>
      </c>
      <c r="S34" s="9">
        <f t="shared" si="8"/>
        <v>306.2</v>
      </c>
      <c r="T34" s="7">
        <v>46</v>
      </c>
      <c r="U34" s="1">
        <v>1</v>
      </c>
      <c r="V34" s="1">
        <v>4750</v>
      </c>
      <c r="W34" s="12">
        <v>1</v>
      </c>
      <c r="X34" s="8">
        <f t="shared" si="9"/>
        <v>278.39999999999998</v>
      </c>
      <c r="Y34" s="9">
        <f t="shared" si="10"/>
        <v>27.8</v>
      </c>
      <c r="Z34" s="9">
        <f t="shared" si="11"/>
        <v>306.2</v>
      </c>
    </row>
    <row r="35" spans="1:26" ht="12" customHeight="1" x14ac:dyDescent="0.2">
      <c r="A35" s="5">
        <f t="shared" si="0"/>
        <v>30</v>
      </c>
      <c r="B35" s="6" t="s">
        <v>29</v>
      </c>
      <c r="C35" s="7">
        <v>128</v>
      </c>
      <c r="D35" s="1">
        <v>1</v>
      </c>
      <c r="E35" s="1">
        <v>4750</v>
      </c>
      <c r="F35" s="12">
        <v>3</v>
      </c>
      <c r="G35" s="8">
        <f t="shared" si="1"/>
        <v>768.1</v>
      </c>
      <c r="H35" s="9">
        <f t="shared" si="2"/>
        <v>576.1</v>
      </c>
      <c r="I35" s="9">
        <f t="shared" si="3"/>
        <v>202.58637499999998</v>
      </c>
      <c r="J35" s="9">
        <f t="shared" si="4"/>
        <v>778.686375</v>
      </c>
      <c r="K35" s="9">
        <f t="shared" si="5"/>
        <v>77.900000000000006</v>
      </c>
      <c r="L35" s="9">
        <f t="shared" si="12"/>
        <v>856.58637499999998</v>
      </c>
      <c r="M35" s="7">
        <v>128</v>
      </c>
      <c r="N35" s="1">
        <v>1</v>
      </c>
      <c r="O35" s="1">
        <v>4750</v>
      </c>
      <c r="P35" s="12">
        <v>3</v>
      </c>
      <c r="Q35" s="8">
        <f t="shared" si="6"/>
        <v>835.3</v>
      </c>
      <c r="R35" s="9">
        <f t="shared" si="7"/>
        <v>83.5</v>
      </c>
      <c r="S35" s="9">
        <f t="shared" si="8"/>
        <v>918.8</v>
      </c>
      <c r="T35" s="7">
        <v>128</v>
      </c>
      <c r="U35" s="1">
        <v>1</v>
      </c>
      <c r="V35" s="1">
        <v>4750</v>
      </c>
      <c r="W35" s="12">
        <v>3</v>
      </c>
      <c r="X35" s="8">
        <f t="shared" si="9"/>
        <v>835.3</v>
      </c>
      <c r="Y35" s="9">
        <f t="shared" si="10"/>
        <v>83.5</v>
      </c>
      <c r="Z35" s="9">
        <f t="shared" si="11"/>
        <v>918.8</v>
      </c>
    </row>
    <row r="36" spans="1:26" ht="12" customHeight="1" x14ac:dyDescent="0.2">
      <c r="A36" s="5">
        <f t="shared" si="0"/>
        <v>31</v>
      </c>
      <c r="B36" s="6" t="s">
        <v>30</v>
      </c>
      <c r="C36" s="7">
        <v>68</v>
      </c>
      <c r="D36" s="1">
        <v>1</v>
      </c>
      <c r="E36" s="1">
        <v>4750</v>
      </c>
      <c r="F36" s="12">
        <v>2</v>
      </c>
      <c r="G36" s="8">
        <f t="shared" si="1"/>
        <v>512.1</v>
      </c>
      <c r="H36" s="9">
        <f t="shared" si="2"/>
        <v>384.1</v>
      </c>
      <c r="I36" s="9">
        <f t="shared" si="3"/>
        <v>135.06637499999999</v>
      </c>
      <c r="J36" s="9">
        <f t="shared" si="4"/>
        <v>519.16637500000002</v>
      </c>
      <c r="K36" s="9">
        <f t="shared" si="5"/>
        <v>51.9</v>
      </c>
      <c r="L36" s="9">
        <f t="shared" si="12"/>
        <v>571.06637499999999</v>
      </c>
      <c r="M36" s="7">
        <v>68</v>
      </c>
      <c r="N36" s="1">
        <v>1</v>
      </c>
      <c r="O36" s="1">
        <v>4750</v>
      </c>
      <c r="P36" s="12">
        <v>2</v>
      </c>
      <c r="Q36" s="8">
        <f t="shared" si="6"/>
        <v>556.79999999999995</v>
      </c>
      <c r="R36" s="9">
        <f t="shared" si="7"/>
        <v>55.7</v>
      </c>
      <c r="S36" s="9">
        <f t="shared" si="8"/>
        <v>612.5</v>
      </c>
      <c r="T36" s="7">
        <v>68</v>
      </c>
      <c r="U36" s="1">
        <v>1</v>
      </c>
      <c r="V36" s="1">
        <v>4750</v>
      </c>
      <c r="W36" s="12">
        <v>2</v>
      </c>
      <c r="X36" s="8">
        <f t="shared" si="9"/>
        <v>556.79999999999995</v>
      </c>
      <c r="Y36" s="9">
        <f t="shared" si="10"/>
        <v>55.7</v>
      </c>
      <c r="Z36" s="9">
        <f t="shared" si="11"/>
        <v>612.5</v>
      </c>
    </row>
    <row r="37" spans="1:26" ht="12" customHeight="1" x14ac:dyDescent="0.2">
      <c r="A37" s="5">
        <f t="shared" si="0"/>
        <v>32</v>
      </c>
      <c r="B37" s="6" t="s">
        <v>31</v>
      </c>
      <c r="C37" s="7">
        <v>90</v>
      </c>
      <c r="D37" s="1">
        <v>1</v>
      </c>
      <c r="E37" s="1">
        <v>4750</v>
      </c>
      <c r="F37" s="12">
        <v>2</v>
      </c>
      <c r="G37" s="8">
        <f t="shared" si="1"/>
        <v>512.1</v>
      </c>
      <c r="H37" s="9">
        <f t="shared" si="2"/>
        <v>384.1</v>
      </c>
      <c r="I37" s="9">
        <f t="shared" si="3"/>
        <v>135.06637499999999</v>
      </c>
      <c r="J37" s="9">
        <f t="shared" si="4"/>
        <v>519.16637500000002</v>
      </c>
      <c r="K37" s="9">
        <f t="shared" si="5"/>
        <v>51.9</v>
      </c>
      <c r="L37" s="9">
        <f t="shared" si="12"/>
        <v>571.06637499999999</v>
      </c>
      <c r="M37" s="7">
        <v>90</v>
      </c>
      <c r="N37" s="1">
        <v>1</v>
      </c>
      <c r="O37" s="1">
        <v>4750</v>
      </c>
      <c r="P37" s="12">
        <v>2</v>
      </c>
      <c r="Q37" s="8">
        <f t="shared" si="6"/>
        <v>556.79999999999995</v>
      </c>
      <c r="R37" s="9">
        <f t="shared" si="7"/>
        <v>55.7</v>
      </c>
      <c r="S37" s="9">
        <f t="shared" si="8"/>
        <v>612.5</v>
      </c>
      <c r="T37" s="7">
        <v>90</v>
      </c>
      <c r="U37" s="1">
        <v>1</v>
      </c>
      <c r="V37" s="1">
        <v>4750</v>
      </c>
      <c r="W37" s="12">
        <v>2</v>
      </c>
      <c r="X37" s="8">
        <f t="shared" si="9"/>
        <v>556.79999999999995</v>
      </c>
      <c r="Y37" s="9">
        <f t="shared" si="10"/>
        <v>55.7</v>
      </c>
      <c r="Z37" s="9">
        <f t="shared" si="11"/>
        <v>612.5</v>
      </c>
    </row>
    <row r="38" spans="1:26" ht="12" customHeight="1" x14ac:dyDescent="0.2">
      <c r="A38" s="5">
        <f t="shared" si="0"/>
        <v>33</v>
      </c>
      <c r="B38" s="6" t="s">
        <v>32</v>
      </c>
      <c r="C38" s="7">
        <v>55</v>
      </c>
      <c r="D38" s="1">
        <v>1</v>
      </c>
      <c r="E38" s="1">
        <v>4750</v>
      </c>
      <c r="F38" s="12">
        <v>2</v>
      </c>
      <c r="G38" s="8">
        <f t="shared" si="1"/>
        <v>512.1</v>
      </c>
      <c r="H38" s="9">
        <f t="shared" si="2"/>
        <v>384.1</v>
      </c>
      <c r="I38" s="9">
        <f t="shared" si="3"/>
        <v>135.06637499999999</v>
      </c>
      <c r="J38" s="9">
        <f t="shared" si="4"/>
        <v>519.16637500000002</v>
      </c>
      <c r="K38" s="9">
        <f t="shared" si="5"/>
        <v>51.9</v>
      </c>
      <c r="L38" s="9">
        <f t="shared" si="12"/>
        <v>571.06637499999999</v>
      </c>
      <c r="M38" s="7">
        <v>55</v>
      </c>
      <c r="N38" s="1">
        <v>1</v>
      </c>
      <c r="O38" s="1">
        <v>4750</v>
      </c>
      <c r="P38" s="12">
        <v>2</v>
      </c>
      <c r="Q38" s="8">
        <f t="shared" si="6"/>
        <v>556.79999999999995</v>
      </c>
      <c r="R38" s="9">
        <f t="shared" si="7"/>
        <v>55.7</v>
      </c>
      <c r="S38" s="9">
        <f t="shared" si="8"/>
        <v>612.5</v>
      </c>
      <c r="T38" s="7">
        <v>55</v>
      </c>
      <c r="U38" s="1">
        <v>1</v>
      </c>
      <c r="V38" s="1">
        <v>4750</v>
      </c>
      <c r="W38" s="12">
        <v>2</v>
      </c>
      <c r="X38" s="8">
        <f t="shared" si="9"/>
        <v>556.79999999999995</v>
      </c>
      <c r="Y38" s="9">
        <f t="shared" si="10"/>
        <v>55.7</v>
      </c>
      <c r="Z38" s="9">
        <f t="shared" si="11"/>
        <v>612.5</v>
      </c>
    </row>
    <row r="39" spans="1:26" ht="12" customHeight="1" x14ac:dyDescent="0.2">
      <c r="A39" s="5">
        <f t="shared" si="0"/>
        <v>34</v>
      </c>
      <c r="B39" s="6" t="s">
        <v>33</v>
      </c>
      <c r="C39" s="7">
        <v>59</v>
      </c>
      <c r="D39" s="1">
        <v>1</v>
      </c>
      <c r="E39" s="1">
        <v>4750</v>
      </c>
      <c r="F39" s="12">
        <v>2</v>
      </c>
      <c r="G39" s="8">
        <f t="shared" si="1"/>
        <v>512.1</v>
      </c>
      <c r="H39" s="9">
        <f t="shared" si="2"/>
        <v>384.1</v>
      </c>
      <c r="I39" s="9">
        <f t="shared" si="3"/>
        <v>135.06637499999999</v>
      </c>
      <c r="J39" s="9">
        <f t="shared" si="4"/>
        <v>519.16637500000002</v>
      </c>
      <c r="K39" s="9">
        <f t="shared" si="5"/>
        <v>51.9</v>
      </c>
      <c r="L39" s="9">
        <f t="shared" si="12"/>
        <v>571.06637499999999</v>
      </c>
      <c r="M39" s="7">
        <v>59</v>
      </c>
      <c r="N39" s="1">
        <v>1</v>
      </c>
      <c r="O39" s="1">
        <v>4750</v>
      </c>
      <c r="P39" s="12">
        <v>2</v>
      </c>
      <c r="Q39" s="8">
        <f t="shared" si="6"/>
        <v>556.79999999999995</v>
      </c>
      <c r="R39" s="9">
        <f t="shared" si="7"/>
        <v>55.7</v>
      </c>
      <c r="S39" s="9">
        <f t="shared" si="8"/>
        <v>612.5</v>
      </c>
      <c r="T39" s="7">
        <v>59</v>
      </c>
      <c r="U39" s="1">
        <v>1</v>
      </c>
      <c r="V39" s="1">
        <v>4750</v>
      </c>
      <c r="W39" s="12">
        <v>2</v>
      </c>
      <c r="X39" s="8">
        <f t="shared" si="9"/>
        <v>556.79999999999995</v>
      </c>
      <c r="Y39" s="9">
        <f t="shared" si="10"/>
        <v>55.7</v>
      </c>
      <c r="Z39" s="9">
        <f t="shared" si="11"/>
        <v>612.5</v>
      </c>
    </row>
    <row r="40" spans="1:26" ht="12" customHeight="1" x14ac:dyDescent="0.2">
      <c r="A40" s="5">
        <f t="shared" si="0"/>
        <v>35</v>
      </c>
      <c r="B40" s="13" t="s">
        <v>34</v>
      </c>
      <c r="C40" s="7">
        <v>98</v>
      </c>
      <c r="D40" s="1">
        <v>1</v>
      </c>
      <c r="E40" s="1">
        <v>4750</v>
      </c>
      <c r="F40" s="12">
        <v>2</v>
      </c>
      <c r="G40" s="8">
        <f t="shared" si="1"/>
        <v>512.1</v>
      </c>
      <c r="H40" s="9">
        <f t="shared" si="2"/>
        <v>384.1</v>
      </c>
      <c r="I40" s="9">
        <f t="shared" si="3"/>
        <v>135.06637499999999</v>
      </c>
      <c r="J40" s="9">
        <f t="shared" si="4"/>
        <v>519.16637500000002</v>
      </c>
      <c r="K40" s="9">
        <f t="shared" si="5"/>
        <v>51.9</v>
      </c>
      <c r="L40" s="9">
        <f t="shared" si="12"/>
        <v>571.06637499999999</v>
      </c>
      <c r="M40" s="7">
        <v>98</v>
      </c>
      <c r="N40" s="1">
        <v>1</v>
      </c>
      <c r="O40" s="1">
        <v>4750</v>
      </c>
      <c r="P40" s="12">
        <v>2</v>
      </c>
      <c r="Q40" s="8">
        <f t="shared" si="6"/>
        <v>556.79999999999995</v>
      </c>
      <c r="R40" s="9">
        <f t="shared" si="7"/>
        <v>55.7</v>
      </c>
      <c r="S40" s="9">
        <f t="shared" si="8"/>
        <v>612.5</v>
      </c>
      <c r="T40" s="7">
        <v>98</v>
      </c>
      <c r="U40" s="1">
        <v>1</v>
      </c>
      <c r="V40" s="1">
        <v>4750</v>
      </c>
      <c r="W40" s="12">
        <v>2</v>
      </c>
      <c r="X40" s="8">
        <f t="shared" si="9"/>
        <v>556.79999999999995</v>
      </c>
      <c r="Y40" s="9">
        <f t="shared" si="10"/>
        <v>55.7</v>
      </c>
      <c r="Z40" s="9">
        <f t="shared" si="11"/>
        <v>612.5</v>
      </c>
    </row>
    <row r="41" spans="1:26" ht="12" customHeight="1" x14ac:dyDescent="0.2">
      <c r="A41" s="5">
        <f t="shared" si="0"/>
        <v>36</v>
      </c>
      <c r="B41" s="6" t="s">
        <v>35</v>
      </c>
      <c r="C41" s="7">
        <v>28</v>
      </c>
      <c r="D41" s="1">
        <v>1</v>
      </c>
      <c r="E41" s="1">
        <v>4750</v>
      </c>
      <c r="F41" s="12">
        <v>1</v>
      </c>
      <c r="G41" s="8">
        <f t="shared" si="1"/>
        <v>256</v>
      </c>
      <c r="H41" s="9">
        <f t="shared" si="2"/>
        <v>192</v>
      </c>
      <c r="I41" s="9">
        <f t="shared" si="3"/>
        <v>67.52</v>
      </c>
      <c r="J41" s="9">
        <f t="shared" si="4"/>
        <v>259.52</v>
      </c>
      <c r="K41" s="9">
        <f t="shared" si="5"/>
        <v>26</v>
      </c>
      <c r="L41" s="9">
        <f t="shared" si="12"/>
        <v>285.52</v>
      </c>
      <c r="M41" s="7">
        <v>28</v>
      </c>
      <c r="N41" s="1">
        <v>1</v>
      </c>
      <c r="O41" s="1">
        <v>4750</v>
      </c>
      <c r="P41" s="12">
        <v>1</v>
      </c>
      <c r="Q41" s="8">
        <f t="shared" si="6"/>
        <v>278.39999999999998</v>
      </c>
      <c r="R41" s="9">
        <f t="shared" si="7"/>
        <v>27.8</v>
      </c>
      <c r="S41" s="9">
        <f t="shared" si="8"/>
        <v>306.2</v>
      </c>
      <c r="T41" s="7">
        <v>28</v>
      </c>
      <c r="U41" s="1">
        <v>1</v>
      </c>
      <c r="V41" s="1">
        <v>4750</v>
      </c>
      <c r="W41" s="12">
        <v>1</v>
      </c>
      <c r="X41" s="8">
        <f t="shared" si="9"/>
        <v>278.39999999999998</v>
      </c>
      <c r="Y41" s="9">
        <f t="shared" si="10"/>
        <v>27.8</v>
      </c>
      <c r="Z41" s="9">
        <f t="shared" si="11"/>
        <v>306.2</v>
      </c>
    </row>
    <row r="42" spans="1:26" ht="12" customHeight="1" x14ac:dyDescent="0.2">
      <c r="A42" s="5">
        <f t="shared" si="0"/>
        <v>37</v>
      </c>
      <c r="B42" s="6" t="s">
        <v>36</v>
      </c>
      <c r="C42" s="14">
        <v>50</v>
      </c>
      <c r="D42" s="1">
        <v>1</v>
      </c>
      <c r="E42" s="1">
        <v>4750</v>
      </c>
      <c r="F42" s="12">
        <v>2</v>
      </c>
      <c r="G42" s="8">
        <f t="shared" si="1"/>
        <v>512.1</v>
      </c>
      <c r="H42" s="9">
        <f t="shared" si="2"/>
        <v>384.1</v>
      </c>
      <c r="I42" s="9">
        <f t="shared" si="3"/>
        <v>135.06637499999999</v>
      </c>
      <c r="J42" s="9">
        <f t="shared" si="4"/>
        <v>519.16637500000002</v>
      </c>
      <c r="K42" s="9">
        <f t="shared" si="5"/>
        <v>51.9</v>
      </c>
      <c r="L42" s="9">
        <f t="shared" si="12"/>
        <v>571.06637499999999</v>
      </c>
      <c r="M42" s="14">
        <v>50</v>
      </c>
      <c r="N42" s="1">
        <v>1</v>
      </c>
      <c r="O42" s="1">
        <v>4750</v>
      </c>
      <c r="P42" s="12">
        <v>2</v>
      </c>
      <c r="Q42" s="8">
        <f t="shared" si="6"/>
        <v>556.79999999999995</v>
      </c>
      <c r="R42" s="9">
        <f t="shared" si="7"/>
        <v>55.7</v>
      </c>
      <c r="S42" s="9">
        <f t="shared" si="8"/>
        <v>612.5</v>
      </c>
      <c r="T42" s="14">
        <v>50</v>
      </c>
      <c r="U42" s="1">
        <v>1</v>
      </c>
      <c r="V42" s="1">
        <v>4750</v>
      </c>
      <c r="W42" s="12">
        <v>2</v>
      </c>
      <c r="X42" s="8">
        <f t="shared" si="9"/>
        <v>556.79999999999995</v>
      </c>
      <c r="Y42" s="9">
        <f t="shared" si="10"/>
        <v>55.7</v>
      </c>
      <c r="Z42" s="9">
        <f t="shared" si="11"/>
        <v>612.5</v>
      </c>
    </row>
    <row r="43" spans="1:26" ht="12" customHeight="1" x14ac:dyDescent="0.2">
      <c r="A43" s="5">
        <f t="shared" si="0"/>
        <v>38</v>
      </c>
      <c r="B43" s="6" t="s">
        <v>37</v>
      </c>
      <c r="C43" s="7">
        <v>87</v>
      </c>
      <c r="D43" s="1">
        <v>1</v>
      </c>
      <c r="E43" s="1">
        <v>4750</v>
      </c>
      <c r="F43" s="12">
        <v>2</v>
      </c>
      <c r="G43" s="8">
        <f t="shared" si="1"/>
        <v>512.1</v>
      </c>
      <c r="H43" s="9">
        <f t="shared" si="2"/>
        <v>384.1</v>
      </c>
      <c r="I43" s="9">
        <f t="shared" si="3"/>
        <v>135.06637499999999</v>
      </c>
      <c r="J43" s="9">
        <f t="shared" si="4"/>
        <v>519.16637500000002</v>
      </c>
      <c r="K43" s="9">
        <f t="shared" si="5"/>
        <v>51.9</v>
      </c>
      <c r="L43" s="9">
        <f t="shared" si="12"/>
        <v>571.06637499999999</v>
      </c>
      <c r="M43" s="7">
        <v>87</v>
      </c>
      <c r="N43" s="1">
        <v>1</v>
      </c>
      <c r="O43" s="1">
        <v>4750</v>
      </c>
      <c r="P43" s="12">
        <v>2</v>
      </c>
      <c r="Q43" s="8">
        <f t="shared" si="6"/>
        <v>556.79999999999995</v>
      </c>
      <c r="R43" s="9">
        <f t="shared" si="7"/>
        <v>55.7</v>
      </c>
      <c r="S43" s="9">
        <f t="shared" si="8"/>
        <v>612.5</v>
      </c>
      <c r="T43" s="7">
        <v>87</v>
      </c>
      <c r="U43" s="1">
        <v>1</v>
      </c>
      <c r="V43" s="1">
        <v>4750</v>
      </c>
      <c r="W43" s="12">
        <v>2</v>
      </c>
      <c r="X43" s="8">
        <f t="shared" si="9"/>
        <v>556.79999999999995</v>
      </c>
      <c r="Y43" s="9">
        <f t="shared" si="10"/>
        <v>55.7</v>
      </c>
      <c r="Z43" s="9">
        <f t="shared" si="11"/>
        <v>612.5</v>
      </c>
    </row>
    <row r="44" spans="1:26" ht="12" customHeight="1" x14ac:dyDescent="0.2">
      <c r="A44" s="5">
        <f t="shared" si="0"/>
        <v>39</v>
      </c>
      <c r="B44" s="6" t="s">
        <v>38</v>
      </c>
      <c r="C44" s="7">
        <v>41</v>
      </c>
      <c r="D44" s="1">
        <v>1</v>
      </c>
      <c r="E44" s="1">
        <v>4750</v>
      </c>
      <c r="F44" s="12">
        <v>1</v>
      </c>
      <c r="G44" s="8">
        <f t="shared" si="1"/>
        <v>256</v>
      </c>
      <c r="H44" s="9">
        <f t="shared" si="2"/>
        <v>192</v>
      </c>
      <c r="I44" s="9">
        <f t="shared" si="3"/>
        <v>67.52</v>
      </c>
      <c r="J44" s="9">
        <f t="shared" si="4"/>
        <v>259.52</v>
      </c>
      <c r="K44" s="9">
        <f t="shared" si="5"/>
        <v>26</v>
      </c>
      <c r="L44" s="9">
        <f t="shared" si="12"/>
        <v>285.52</v>
      </c>
      <c r="M44" s="7">
        <v>41</v>
      </c>
      <c r="N44" s="1">
        <v>1</v>
      </c>
      <c r="O44" s="1">
        <v>4750</v>
      </c>
      <c r="P44" s="12">
        <v>1</v>
      </c>
      <c r="Q44" s="8">
        <f t="shared" si="6"/>
        <v>278.39999999999998</v>
      </c>
      <c r="R44" s="9">
        <f t="shared" si="7"/>
        <v>27.8</v>
      </c>
      <c r="S44" s="9">
        <f t="shared" si="8"/>
        <v>306.2</v>
      </c>
      <c r="T44" s="7">
        <v>41</v>
      </c>
      <c r="U44" s="1">
        <v>1</v>
      </c>
      <c r="V44" s="1">
        <v>4750</v>
      </c>
      <c r="W44" s="12">
        <v>1</v>
      </c>
      <c r="X44" s="8">
        <f t="shared" si="9"/>
        <v>278.39999999999998</v>
      </c>
      <c r="Y44" s="9">
        <f t="shared" si="10"/>
        <v>27.8</v>
      </c>
      <c r="Z44" s="9">
        <f t="shared" si="11"/>
        <v>306.2</v>
      </c>
    </row>
    <row r="45" spans="1:26" ht="12" customHeight="1" x14ac:dyDescent="0.2">
      <c r="A45" s="5">
        <f t="shared" si="0"/>
        <v>40</v>
      </c>
      <c r="B45" s="6" t="s">
        <v>39</v>
      </c>
      <c r="C45" s="7">
        <v>79</v>
      </c>
      <c r="D45" s="1">
        <v>1</v>
      </c>
      <c r="E45" s="1">
        <v>4750</v>
      </c>
      <c r="F45" s="12">
        <v>2</v>
      </c>
      <c r="G45" s="8">
        <f t="shared" si="1"/>
        <v>512.1</v>
      </c>
      <c r="H45" s="9">
        <f t="shared" si="2"/>
        <v>384.1</v>
      </c>
      <c r="I45" s="9">
        <f t="shared" si="3"/>
        <v>135.06637499999999</v>
      </c>
      <c r="J45" s="9">
        <f t="shared" si="4"/>
        <v>519.16637500000002</v>
      </c>
      <c r="K45" s="9">
        <f t="shared" si="5"/>
        <v>51.9</v>
      </c>
      <c r="L45" s="9">
        <f t="shared" si="12"/>
        <v>571.06637499999999</v>
      </c>
      <c r="M45" s="7">
        <v>79</v>
      </c>
      <c r="N45" s="1">
        <v>1</v>
      </c>
      <c r="O45" s="1">
        <v>4750</v>
      </c>
      <c r="P45" s="12">
        <v>2</v>
      </c>
      <c r="Q45" s="8">
        <f t="shared" si="6"/>
        <v>556.79999999999995</v>
      </c>
      <c r="R45" s="9">
        <f t="shared" si="7"/>
        <v>55.7</v>
      </c>
      <c r="S45" s="9">
        <f t="shared" si="8"/>
        <v>612.5</v>
      </c>
      <c r="T45" s="7">
        <v>79</v>
      </c>
      <c r="U45" s="1">
        <v>1</v>
      </c>
      <c r="V45" s="1">
        <v>4750</v>
      </c>
      <c r="W45" s="12">
        <v>2</v>
      </c>
      <c r="X45" s="8">
        <f t="shared" si="9"/>
        <v>556.79999999999995</v>
      </c>
      <c r="Y45" s="9">
        <f t="shared" si="10"/>
        <v>55.7</v>
      </c>
      <c r="Z45" s="9">
        <f t="shared" si="11"/>
        <v>612.5</v>
      </c>
    </row>
    <row r="46" spans="1:26" ht="12" customHeight="1" x14ac:dyDescent="0.2">
      <c r="A46" s="5">
        <f t="shared" si="0"/>
        <v>41</v>
      </c>
      <c r="B46" s="6" t="s">
        <v>40</v>
      </c>
      <c r="C46" s="7">
        <v>45</v>
      </c>
      <c r="D46" s="1">
        <v>1</v>
      </c>
      <c r="E46" s="1">
        <v>4750</v>
      </c>
      <c r="F46" s="12">
        <v>1</v>
      </c>
      <c r="G46" s="8">
        <f t="shared" si="1"/>
        <v>256</v>
      </c>
      <c r="H46" s="9">
        <f t="shared" si="2"/>
        <v>192</v>
      </c>
      <c r="I46" s="9">
        <f t="shared" si="3"/>
        <v>67.52</v>
      </c>
      <c r="J46" s="9">
        <f t="shared" si="4"/>
        <v>259.52</v>
      </c>
      <c r="K46" s="9">
        <f t="shared" si="5"/>
        <v>26</v>
      </c>
      <c r="L46" s="9">
        <f t="shared" si="12"/>
        <v>285.52</v>
      </c>
      <c r="M46" s="7">
        <v>45</v>
      </c>
      <c r="N46" s="1">
        <v>1</v>
      </c>
      <c r="O46" s="1">
        <v>4750</v>
      </c>
      <c r="P46" s="12">
        <v>1</v>
      </c>
      <c r="Q46" s="8">
        <f t="shared" si="6"/>
        <v>278.39999999999998</v>
      </c>
      <c r="R46" s="9">
        <f t="shared" si="7"/>
        <v>27.8</v>
      </c>
      <c r="S46" s="9">
        <f t="shared" si="8"/>
        <v>306.2</v>
      </c>
      <c r="T46" s="7">
        <v>45</v>
      </c>
      <c r="U46" s="1">
        <v>1</v>
      </c>
      <c r="V46" s="1">
        <v>4750</v>
      </c>
      <c r="W46" s="12">
        <v>1</v>
      </c>
      <c r="X46" s="8">
        <f t="shared" si="9"/>
        <v>278.39999999999998</v>
      </c>
      <c r="Y46" s="9">
        <f t="shared" si="10"/>
        <v>27.8</v>
      </c>
      <c r="Z46" s="9">
        <f t="shared" si="11"/>
        <v>306.2</v>
      </c>
    </row>
    <row r="47" spans="1:26" ht="12" customHeight="1" x14ac:dyDescent="0.2">
      <c r="A47" s="5">
        <f t="shared" si="0"/>
        <v>42</v>
      </c>
      <c r="B47" s="6" t="s">
        <v>41</v>
      </c>
      <c r="C47" s="7">
        <v>99</v>
      </c>
      <c r="D47" s="1">
        <v>1</v>
      </c>
      <c r="E47" s="1">
        <v>4750</v>
      </c>
      <c r="F47" s="12">
        <v>2</v>
      </c>
      <c r="G47" s="8">
        <f t="shared" si="1"/>
        <v>512.1</v>
      </c>
      <c r="H47" s="9">
        <f t="shared" si="2"/>
        <v>384.1</v>
      </c>
      <c r="I47" s="9">
        <f t="shared" si="3"/>
        <v>135.06637499999999</v>
      </c>
      <c r="J47" s="9">
        <f t="shared" si="4"/>
        <v>519.16637500000002</v>
      </c>
      <c r="K47" s="9">
        <f t="shared" si="5"/>
        <v>51.9</v>
      </c>
      <c r="L47" s="9">
        <f t="shared" si="12"/>
        <v>571.06637499999999</v>
      </c>
      <c r="M47" s="7">
        <v>99</v>
      </c>
      <c r="N47" s="1">
        <v>1</v>
      </c>
      <c r="O47" s="1">
        <v>4750</v>
      </c>
      <c r="P47" s="12">
        <v>2</v>
      </c>
      <c r="Q47" s="8">
        <f t="shared" si="6"/>
        <v>556.79999999999995</v>
      </c>
      <c r="R47" s="9">
        <f t="shared" si="7"/>
        <v>55.7</v>
      </c>
      <c r="S47" s="9">
        <f t="shared" si="8"/>
        <v>612.5</v>
      </c>
      <c r="T47" s="7">
        <v>99</v>
      </c>
      <c r="U47" s="1">
        <v>1</v>
      </c>
      <c r="V47" s="1">
        <v>4750</v>
      </c>
      <c r="W47" s="12">
        <v>2</v>
      </c>
      <c r="X47" s="8">
        <f t="shared" si="9"/>
        <v>556.79999999999995</v>
      </c>
      <c r="Y47" s="9">
        <f t="shared" si="10"/>
        <v>55.7</v>
      </c>
      <c r="Z47" s="9">
        <f t="shared" si="11"/>
        <v>612.5</v>
      </c>
    </row>
    <row r="48" spans="1:26" ht="12" customHeight="1" x14ac:dyDescent="0.2">
      <c r="A48" s="5">
        <f t="shared" si="0"/>
        <v>43</v>
      </c>
      <c r="B48" s="6" t="s">
        <v>42</v>
      </c>
      <c r="C48" s="7">
        <v>49</v>
      </c>
      <c r="D48" s="1">
        <v>1</v>
      </c>
      <c r="E48" s="1">
        <v>4750</v>
      </c>
      <c r="F48" s="12">
        <v>1</v>
      </c>
      <c r="G48" s="8">
        <f t="shared" si="1"/>
        <v>256</v>
      </c>
      <c r="H48" s="9">
        <f t="shared" si="2"/>
        <v>192</v>
      </c>
      <c r="I48" s="9">
        <f t="shared" si="3"/>
        <v>67.52</v>
      </c>
      <c r="J48" s="9">
        <f t="shared" si="4"/>
        <v>259.52</v>
      </c>
      <c r="K48" s="9">
        <f t="shared" si="5"/>
        <v>26</v>
      </c>
      <c r="L48" s="9">
        <f t="shared" si="12"/>
        <v>285.52</v>
      </c>
      <c r="M48" s="7">
        <v>49</v>
      </c>
      <c r="N48" s="1">
        <v>1</v>
      </c>
      <c r="O48" s="1">
        <v>4750</v>
      </c>
      <c r="P48" s="12">
        <v>1</v>
      </c>
      <c r="Q48" s="8">
        <f t="shared" si="6"/>
        <v>278.39999999999998</v>
      </c>
      <c r="R48" s="9">
        <f t="shared" si="7"/>
        <v>27.8</v>
      </c>
      <c r="S48" s="9">
        <f t="shared" si="8"/>
        <v>306.2</v>
      </c>
      <c r="T48" s="7">
        <v>49</v>
      </c>
      <c r="U48" s="1">
        <v>1</v>
      </c>
      <c r="V48" s="1">
        <v>4750</v>
      </c>
      <c r="W48" s="12">
        <v>1</v>
      </c>
      <c r="X48" s="8">
        <f t="shared" si="9"/>
        <v>278.39999999999998</v>
      </c>
      <c r="Y48" s="9">
        <f t="shared" si="10"/>
        <v>27.8</v>
      </c>
      <c r="Z48" s="9">
        <f t="shared" si="11"/>
        <v>306.2</v>
      </c>
    </row>
    <row r="49" spans="1:26" ht="12.75" customHeight="1" x14ac:dyDescent="0.2">
      <c r="A49" s="5">
        <f t="shared" si="0"/>
        <v>44</v>
      </c>
      <c r="B49" s="15" t="s">
        <v>43</v>
      </c>
      <c r="C49" s="7">
        <v>61</v>
      </c>
      <c r="D49" s="1">
        <v>1</v>
      </c>
      <c r="E49" s="1">
        <v>4750</v>
      </c>
      <c r="F49" s="12">
        <v>2</v>
      </c>
      <c r="G49" s="8">
        <f t="shared" si="1"/>
        <v>512.1</v>
      </c>
      <c r="H49" s="9">
        <f t="shared" si="2"/>
        <v>384.1</v>
      </c>
      <c r="I49" s="9">
        <f t="shared" si="3"/>
        <v>135.06637499999999</v>
      </c>
      <c r="J49" s="9">
        <f t="shared" si="4"/>
        <v>519.16637500000002</v>
      </c>
      <c r="K49" s="9">
        <f t="shared" si="5"/>
        <v>51.9</v>
      </c>
      <c r="L49" s="9">
        <f t="shared" si="12"/>
        <v>571.06637499999999</v>
      </c>
      <c r="M49" s="7">
        <v>61</v>
      </c>
      <c r="N49" s="1">
        <v>1</v>
      </c>
      <c r="O49" s="1">
        <v>4750</v>
      </c>
      <c r="P49" s="12">
        <v>2</v>
      </c>
      <c r="Q49" s="8">
        <f t="shared" si="6"/>
        <v>556.79999999999995</v>
      </c>
      <c r="R49" s="9">
        <f t="shared" si="7"/>
        <v>55.7</v>
      </c>
      <c r="S49" s="9">
        <f t="shared" si="8"/>
        <v>612.5</v>
      </c>
      <c r="T49" s="7">
        <v>61</v>
      </c>
      <c r="U49" s="1">
        <v>1</v>
      </c>
      <c r="V49" s="1">
        <v>4750</v>
      </c>
      <c r="W49" s="12">
        <v>2</v>
      </c>
      <c r="X49" s="8">
        <f t="shared" si="9"/>
        <v>556.79999999999995</v>
      </c>
      <c r="Y49" s="9">
        <f t="shared" si="10"/>
        <v>55.7</v>
      </c>
      <c r="Z49" s="9">
        <f t="shared" si="11"/>
        <v>612.5</v>
      </c>
    </row>
    <row r="50" spans="1:26" ht="15" x14ac:dyDescent="0.25">
      <c r="A50" s="52" t="s">
        <v>44</v>
      </c>
      <c r="B50" s="52"/>
      <c r="C50" s="16">
        <f t="shared" ref="C50:J50" si="13">SUM(C6:C49)</f>
        <v>4067</v>
      </c>
      <c r="D50" s="16">
        <f t="shared" si="13"/>
        <v>43</v>
      </c>
      <c r="E50" s="17"/>
      <c r="F50" s="16">
        <f t="shared" si="13"/>
        <v>96</v>
      </c>
      <c r="G50" s="18">
        <f t="shared" si="13"/>
        <v>24580.099999999988</v>
      </c>
      <c r="H50" s="19">
        <v>17400.5</v>
      </c>
      <c r="I50" s="19">
        <f t="shared" si="13"/>
        <v>6483.0013750000053</v>
      </c>
      <c r="J50" s="19">
        <f t="shared" si="13"/>
        <v>24919.10137500002</v>
      </c>
      <c r="K50" s="19">
        <f>SUM(K6:K49)</f>
        <v>2491.9000000000015</v>
      </c>
      <c r="L50" s="20">
        <f>SUM(L6:L49)</f>
        <v>27411.001374999985</v>
      </c>
      <c r="M50" s="16">
        <f t="shared" ref="M50:N50" si="14">SUM(M6:M49)</f>
        <v>4067</v>
      </c>
      <c r="N50" s="16">
        <f t="shared" si="14"/>
        <v>43</v>
      </c>
      <c r="O50" s="17"/>
      <c r="P50" s="17"/>
      <c r="Q50" s="18">
        <f t="shared" ref="Q50" si="15">SUM(Q6:Q49)</f>
        <v>26727.299999999988</v>
      </c>
      <c r="R50" s="19">
        <f>SUM(R6:R49)</f>
        <v>2672.8999999999996</v>
      </c>
      <c r="S50" s="20">
        <f>SUM(S6:S49)</f>
        <v>29400.200000000004</v>
      </c>
      <c r="T50" s="16">
        <f t="shared" ref="T50:U50" si="16">SUM(T6:T49)</f>
        <v>4067</v>
      </c>
      <c r="U50" s="16">
        <f t="shared" si="16"/>
        <v>43</v>
      </c>
      <c r="V50" s="17"/>
      <c r="W50" s="17"/>
      <c r="X50" s="18">
        <f t="shared" ref="X50" si="17">SUM(X6:X49)</f>
        <v>26727.299999999988</v>
      </c>
      <c r="Y50" s="19">
        <f>SUM(Y6:Y49)</f>
        <v>2672.8999999999996</v>
      </c>
      <c r="Z50" s="20">
        <f>SUM(Z6:Z49)</f>
        <v>29400.200000000004</v>
      </c>
    </row>
  </sheetData>
  <mergeCells count="31">
    <mergeCell ref="T3:Z3"/>
    <mergeCell ref="A1:Z1"/>
    <mergeCell ref="T4:T5"/>
    <mergeCell ref="U4:U5"/>
    <mergeCell ref="V4:V5"/>
    <mergeCell ref="W4:W5"/>
    <mergeCell ref="X4:X5"/>
    <mergeCell ref="Y4:Y5"/>
    <mergeCell ref="Z4:Z5"/>
    <mergeCell ref="M4:M5"/>
    <mergeCell ref="N4:N5"/>
    <mergeCell ref="O4:O5"/>
    <mergeCell ref="P4:P5"/>
    <mergeCell ref="Q4:Q5"/>
    <mergeCell ref="R4:R5"/>
    <mergeCell ref="A50:B50"/>
    <mergeCell ref="C4:C5"/>
    <mergeCell ref="J4:J5"/>
    <mergeCell ref="S4:S5"/>
    <mergeCell ref="H4:H5"/>
    <mergeCell ref="I4:I5"/>
    <mergeCell ref="K4:K5"/>
    <mergeCell ref="L4:L5"/>
    <mergeCell ref="A3:A5"/>
    <mergeCell ref="B3:B5"/>
    <mergeCell ref="D4:D5"/>
    <mergeCell ref="E4:E5"/>
    <mergeCell ref="F4:F5"/>
    <mergeCell ref="G4:G5"/>
    <mergeCell ref="M3:S3"/>
    <mergeCell ref="C3:L3"/>
  </mergeCells>
  <printOptions horizontalCentered="1" gridLines="1"/>
  <pageMargins left="0" right="0" top="0.39370078740157483" bottom="0" header="0" footer="0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zoomScale="90" zoomScaleNormal="100" zoomScaleSheetLayoutView="90" workbookViewId="0">
      <selection activeCell="C4" sqref="C4:G4"/>
    </sheetView>
  </sheetViews>
  <sheetFormatPr defaultRowHeight="15" x14ac:dyDescent="0.25"/>
  <cols>
    <col min="1" max="1" width="3.85546875" style="21" customWidth="1"/>
    <col min="2" max="2" width="29.140625" style="22" customWidth="1"/>
    <col min="3" max="3" width="16.140625" style="2" customWidth="1"/>
    <col min="4" max="4" width="18" style="2" customWidth="1"/>
    <col min="5" max="5" width="22.85546875" style="2" customWidth="1"/>
    <col min="6" max="6" width="23.42578125" style="2" customWidth="1"/>
    <col min="7" max="7" width="23.7109375" style="2" customWidth="1"/>
    <col min="8" max="8" width="13.28515625" customWidth="1"/>
  </cols>
  <sheetData>
    <row r="1" spans="1:8" ht="46.15" customHeight="1" x14ac:dyDescent="0.25">
      <c r="A1" s="68" t="s">
        <v>128</v>
      </c>
      <c r="B1" s="68"/>
      <c r="C1" s="68"/>
      <c r="D1" s="68"/>
      <c r="E1" s="68"/>
      <c r="F1" s="68"/>
      <c r="G1" s="68"/>
    </row>
    <row r="2" spans="1:8" ht="13.15" customHeight="1" x14ac:dyDescent="0.3">
      <c r="A2" s="40"/>
      <c r="B2" s="39"/>
      <c r="C2" s="46"/>
      <c r="D2" s="46"/>
      <c r="E2" s="46"/>
      <c r="F2" s="46"/>
      <c r="G2" s="46"/>
    </row>
    <row r="3" spans="1:8" ht="18.75" x14ac:dyDescent="0.3">
      <c r="A3" s="41"/>
      <c r="B3" s="41"/>
      <c r="C3" s="39"/>
      <c r="D3" s="39"/>
      <c r="E3" s="51"/>
      <c r="F3" s="39"/>
      <c r="G3" s="42"/>
    </row>
    <row r="4" spans="1:8" ht="15.75" x14ac:dyDescent="0.25">
      <c r="A4" s="71" t="s">
        <v>0</v>
      </c>
      <c r="B4" s="71" t="s">
        <v>123</v>
      </c>
      <c r="C4" s="72" t="s">
        <v>101</v>
      </c>
      <c r="D4" s="72"/>
      <c r="E4" s="72"/>
      <c r="F4" s="72"/>
      <c r="G4" s="72"/>
    </row>
    <row r="5" spans="1:8" ht="156" customHeight="1" x14ac:dyDescent="0.25">
      <c r="A5" s="71"/>
      <c r="B5" s="71"/>
      <c r="C5" s="45" t="s">
        <v>121</v>
      </c>
      <c r="D5" s="45" t="s">
        <v>122</v>
      </c>
      <c r="E5" s="45" t="s">
        <v>126</v>
      </c>
      <c r="F5" s="45" t="s">
        <v>124</v>
      </c>
      <c r="G5" s="45" t="s">
        <v>125</v>
      </c>
    </row>
    <row r="6" spans="1:8" x14ac:dyDescent="0.25">
      <c r="A6" s="45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45">
        <v>7</v>
      </c>
    </row>
    <row r="7" spans="1:8" x14ac:dyDescent="0.25">
      <c r="A7" s="35">
        <v>1</v>
      </c>
      <c r="B7" s="37" t="s">
        <v>107</v>
      </c>
      <c r="C7" s="45">
        <v>1</v>
      </c>
      <c r="D7" s="44">
        <v>5012</v>
      </c>
      <c r="E7" s="49">
        <v>274.39999999999998</v>
      </c>
      <c r="F7" s="43">
        <v>54.9</v>
      </c>
      <c r="G7" s="43">
        <v>329.29999999999995</v>
      </c>
      <c r="H7" s="47"/>
    </row>
    <row r="8" spans="1:8" x14ac:dyDescent="0.25">
      <c r="A8" s="35">
        <f t="shared" ref="A8:A47" si="0">A7+1</f>
        <v>2</v>
      </c>
      <c r="B8" s="37" t="s">
        <v>108</v>
      </c>
      <c r="C8" s="45">
        <v>1</v>
      </c>
      <c r="D8" s="44">
        <v>5012</v>
      </c>
      <c r="E8" s="49">
        <v>274.39999999999998</v>
      </c>
      <c r="F8" s="43">
        <v>54.9</v>
      </c>
      <c r="G8" s="43">
        <v>329.29999999999995</v>
      </c>
      <c r="H8" s="47"/>
    </row>
    <row r="9" spans="1:8" x14ac:dyDescent="0.25">
      <c r="A9" s="35">
        <f t="shared" si="0"/>
        <v>3</v>
      </c>
      <c r="B9" s="37" t="s">
        <v>109</v>
      </c>
      <c r="C9" s="45">
        <v>1</v>
      </c>
      <c r="D9" s="44">
        <v>5012</v>
      </c>
      <c r="E9" s="49">
        <v>274.39999999999998</v>
      </c>
      <c r="F9" s="43">
        <v>54.9</v>
      </c>
      <c r="G9" s="43">
        <v>329.29999999999995</v>
      </c>
      <c r="H9" s="47"/>
    </row>
    <row r="10" spans="1:8" x14ac:dyDescent="0.25">
      <c r="A10" s="35">
        <f t="shared" si="0"/>
        <v>4</v>
      </c>
      <c r="B10" s="37" t="s">
        <v>110</v>
      </c>
      <c r="C10" s="36">
        <v>1</v>
      </c>
      <c r="D10" s="44">
        <v>5012</v>
      </c>
      <c r="E10" s="49">
        <v>274.39999999999998</v>
      </c>
      <c r="F10" s="43">
        <v>54.9</v>
      </c>
      <c r="G10" s="43">
        <v>329.29999999999995</v>
      </c>
      <c r="H10" s="47"/>
    </row>
    <row r="11" spans="1:8" ht="30" x14ac:dyDescent="0.25">
      <c r="A11" s="35">
        <f t="shared" si="0"/>
        <v>5</v>
      </c>
      <c r="B11" s="37" t="s">
        <v>111</v>
      </c>
      <c r="C11" s="45">
        <v>2</v>
      </c>
      <c r="D11" s="44">
        <v>5012</v>
      </c>
      <c r="E11" s="49">
        <v>548.79999999999995</v>
      </c>
      <c r="F11" s="43">
        <v>109.8</v>
      </c>
      <c r="G11" s="43">
        <v>658.59999999999991</v>
      </c>
      <c r="H11" s="47"/>
    </row>
    <row r="12" spans="1:8" x14ac:dyDescent="0.25">
      <c r="A12" s="35">
        <f t="shared" si="0"/>
        <v>6</v>
      </c>
      <c r="B12" s="37" t="s">
        <v>112</v>
      </c>
      <c r="C12" s="36">
        <v>1</v>
      </c>
      <c r="D12" s="44">
        <v>5012</v>
      </c>
      <c r="E12" s="49">
        <v>274.39999999999998</v>
      </c>
      <c r="F12" s="43">
        <v>54.9</v>
      </c>
      <c r="G12" s="43">
        <v>329.29999999999995</v>
      </c>
      <c r="H12" s="47"/>
    </row>
    <row r="13" spans="1:8" x14ac:dyDescent="0.25">
      <c r="A13" s="35">
        <f t="shared" si="0"/>
        <v>7</v>
      </c>
      <c r="B13" s="37" t="s">
        <v>113</v>
      </c>
      <c r="C13" s="36">
        <v>1</v>
      </c>
      <c r="D13" s="44">
        <v>5012</v>
      </c>
      <c r="E13" s="49">
        <v>274.39999999999998</v>
      </c>
      <c r="F13" s="43">
        <v>54.9</v>
      </c>
      <c r="G13" s="43">
        <v>329.29999999999995</v>
      </c>
      <c r="H13" s="47"/>
    </row>
    <row r="14" spans="1:8" x14ac:dyDescent="0.25">
      <c r="A14" s="35">
        <f t="shared" si="0"/>
        <v>8</v>
      </c>
      <c r="B14" s="37" t="s">
        <v>114</v>
      </c>
      <c r="C14" s="36">
        <v>2</v>
      </c>
      <c r="D14" s="44">
        <v>5012</v>
      </c>
      <c r="E14" s="49">
        <v>548.79999999999995</v>
      </c>
      <c r="F14" s="43">
        <v>109.8</v>
      </c>
      <c r="G14" s="43">
        <v>658.59999999999991</v>
      </c>
      <c r="H14" s="47"/>
    </row>
    <row r="15" spans="1:8" x14ac:dyDescent="0.25">
      <c r="A15" s="35">
        <f t="shared" si="0"/>
        <v>9</v>
      </c>
      <c r="B15" s="37" t="s">
        <v>115</v>
      </c>
      <c r="C15" s="45">
        <v>2</v>
      </c>
      <c r="D15" s="44">
        <v>5012</v>
      </c>
      <c r="E15" s="49">
        <v>548.79999999999995</v>
      </c>
      <c r="F15" s="43">
        <v>109.8</v>
      </c>
      <c r="G15" s="43">
        <v>658.59999999999991</v>
      </c>
      <c r="H15" s="47"/>
    </row>
    <row r="16" spans="1:8" ht="30" x14ac:dyDescent="0.25">
      <c r="A16" s="35">
        <f t="shared" si="0"/>
        <v>10</v>
      </c>
      <c r="B16" s="37" t="s">
        <v>116</v>
      </c>
      <c r="C16" s="45">
        <v>1</v>
      </c>
      <c r="D16" s="44">
        <v>5012</v>
      </c>
      <c r="E16" s="49">
        <v>274.39999999999998</v>
      </c>
      <c r="F16" s="43">
        <v>54.9</v>
      </c>
      <c r="G16" s="43">
        <v>329.29999999999995</v>
      </c>
      <c r="H16" s="47"/>
    </row>
    <row r="17" spans="1:8" x14ac:dyDescent="0.25">
      <c r="A17" s="35">
        <f t="shared" si="0"/>
        <v>11</v>
      </c>
      <c r="B17" s="37" t="s">
        <v>117</v>
      </c>
      <c r="C17" s="45">
        <v>1</v>
      </c>
      <c r="D17" s="44">
        <v>5012</v>
      </c>
      <c r="E17" s="49">
        <v>274.39999999999998</v>
      </c>
      <c r="F17" s="43">
        <v>54.9</v>
      </c>
      <c r="G17" s="43">
        <v>329.29999999999995</v>
      </c>
      <c r="H17" s="47"/>
    </row>
    <row r="18" spans="1:8" x14ac:dyDescent="0.25">
      <c r="A18" s="35">
        <f t="shared" si="0"/>
        <v>12</v>
      </c>
      <c r="B18" s="37" t="s">
        <v>118</v>
      </c>
      <c r="C18" s="45">
        <v>1</v>
      </c>
      <c r="D18" s="44">
        <v>5012</v>
      </c>
      <c r="E18" s="49">
        <v>274.39999999999998</v>
      </c>
      <c r="F18" s="43">
        <v>54.9</v>
      </c>
      <c r="G18" s="43">
        <v>329.29999999999995</v>
      </c>
      <c r="H18" s="47"/>
    </row>
    <row r="19" spans="1:8" x14ac:dyDescent="0.25">
      <c r="A19" s="35">
        <f t="shared" si="0"/>
        <v>13</v>
      </c>
      <c r="B19" s="37" t="s">
        <v>11</v>
      </c>
      <c r="C19" s="45">
        <v>1</v>
      </c>
      <c r="D19" s="44">
        <v>5012</v>
      </c>
      <c r="E19" s="49">
        <v>274.39999999999998</v>
      </c>
      <c r="F19" s="43">
        <v>54.9</v>
      </c>
      <c r="G19" s="43">
        <v>329.29999999999995</v>
      </c>
      <c r="H19" s="47"/>
    </row>
    <row r="20" spans="1:8" x14ac:dyDescent="0.25">
      <c r="A20" s="35">
        <f t="shared" si="0"/>
        <v>14</v>
      </c>
      <c r="B20" s="37" t="s">
        <v>12</v>
      </c>
      <c r="C20" s="45">
        <v>1</v>
      </c>
      <c r="D20" s="44">
        <v>5012</v>
      </c>
      <c r="E20" s="49">
        <v>274.39999999999998</v>
      </c>
      <c r="F20" s="43">
        <v>54.9</v>
      </c>
      <c r="G20" s="43">
        <v>329.29999999999995</v>
      </c>
      <c r="H20" s="47"/>
    </row>
    <row r="21" spans="1:8" x14ac:dyDescent="0.25">
      <c r="A21" s="35">
        <f t="shared" si="0"/>
        <v>15</v>
      </c>
      <c r="B21" s="38" t="s">
        <v>13</v>
      </c>
      <c r="C21" s="45">
        <v>1</v>
      </c>
      <c r="D21" s="44">
        <v>5012</v>
      </c>
      <c r="E21" s="49">
        <v>274.39999999999998</v>
      </c>
      <c r="F21" s="43">
        <v>54.9</v>
      </c>
      <c r="G21" s="43">
        <v>329.29999999999995</v>
      </c>
      <c r="H21" s="47"/>
    </row>
    <row r="22" spans="1:8" x14ac:dyDescent="0.25">
      <c r="A22" s="35">
        <f t="shared" si="0"/>
        <v>16</v>
      </c>
      <c r="B22" s="37" t="s">
        <v>119</v>
      </c>
      <c r="C22" s="45">
        <v>1</v>
      </c>
      <c r="D22" s="44">
        <v>5012</v>
      </c>
      <c r="E22" s="49">
        <v>274.39999999999998</v>
      </c>
      <c r="F22" s="43">
        <v>54.9</v>
      </c>
      <c r="G22" s="43">
        <v>329.29999999999995</v>
      </c>
      <c r="H22" s="47"/>
    </row>
    <row r="23" spans="1:8" x14ac:dyDescent="0.25">
      <c r="A23" s="35">
        <f t="shared" si="0"/>
        <v>17</v>
      </c>
      <c r="B23" s="37" t="s">
        <v>120</v>
      </c>
      <c r="C23" s="45">
        <v>1</v>
      </c>
      <c r="D23" s="44">
        <v>5012</v>
      </c>
      <c r="E23" s="49">
        <v>274.39999999999998</v>
      </c>
      <c r="F23" s="43">
        <v>54.9</v>
      </c>
      <c r="G23" s="43">
        <v>329.29999999999995</v>
      </c>
      <c r="H23" s="47"/>
    </row>
    <row r="24" spans="1:8" x14ac:dyDescent="0.25">
      <c r="A24" s="35">
        <f t="shared" si="0"/>
        <v>18</v>
      </c>
      <c r="B24" s="37" t="s">
        <v>16</v>
      </c>
      <c r="C24" s="45">
        <v>1</v>
      </c>
      <c r="D24" s="44">
        <v>5012</v>
      </c>
      <c r="E24" s="49">
        <v>274.39999999999998</v>
      </c>
      <c r="F24" s="43">
        <v>54.9</v>
      </c>
      <c r="G24" s="43">
        <v>329.29999999999995</v>
      </c>
      <c r="H24" s="47"/>
    </row>
    <row r="25" spans="1:8" x14ac:dyDescent="0.25">
      <c r="A25" s="35">
        <f t="shared" si="0"/>
        <v>19</v>
      </c>
      <c r="B25" s="37" t="s">
        <v>17</v>
      </c>
      <c r="C25" s="45">
        <v>1</v>
      </c>
      <c r="D25" s="44">
        <v>5012</v>
      </c>
      <c r="E25" s="49">
        <v>274.39999999999998</v>
      </c>
      <c r="F25" s="43">
        <v>54.9</v>
      </c>
      <c r="G25" s="43">
        <v>329.29999999999995</v>
      </c>
      <c r="H25" s="47"/>
    </row>
    <row r="26" spans="1:8" x14ac:dyDescent="0.25">
      <c r="A26" s="35">
        <f t="shared" si="0"/>
        <v>20</v>
      </c>
      <c r="B26" s="37" t="s">
        <v>19</v>
      </c>
      <c r="C26" s="45">
        <v>1</v>
      </c>
      <c r="D26" s="44">
        <v>5012</v>
      </c>
      <c r="E26" s="50">
        <v>274.39999999999998</v>
      </c>
      <c r="F26" s="43">
        <v>54.9</v>
      </c>
      <c r="G26" s="43">
        <v>329.29999999999995</v>
      </c>
      <c r="H26" s="47"/>
    </row>
    <row r="27" spans="1:8" x14ac:dyDescent="0.25">
      <c r="A27" s="35">
        <f t="shared" si="0"/>
        <v>21</v>
      </c>
      <c r="B27" s="37" t="s">
        <v>20</v>
      </c>
      <c r="C27" s="45">
        <v>1</v>
      </c>
      <c r="D27" s="44">
        <v>5012</v>
      </c>
      <c r="E27" s="50">
        <v>274.39999999999998</v>
      </c>
      <c r="F27" s="43">
        <v>54.9</v>
      </c>
      <c r="G27" s="43">
        <v>329.29999999999995</v>
      </c>
      <c r="H27" s="47"/>
    </row>
    <row r="28" spans="1:8" x14ac:dyDescent="0.25">
      <c r="A28" s="35">
        <f t="shared" si="0"/>
        <v>22</v>
      </c>
      <c r="B28" s="37" t="s">
        <v>21</v>
      </c>
      <c r="C28" s="45">
        <v>1</v>
      </c>
      <c r="D28" s="44">
        <v>5012</v>
      </c>
      <c r="E28" s="50">
        <v>274.39999999999998</v>
      </c>
      <c r="F28" s="43">
        <v>54.9</v>
      </c>
      <c r="G28" s="43">
        <v>329.29999999999995</v>
      </c>
      <c r="H28" s="47"/>
    </row>
    <row r="29" spans="1:8" x14ac:dyDescent="0.25">
      <c r="A29" s="35">
        <f t="shared" si="0"/>
        <v>23</v>
      </c>
      <c r="B29" s="37" t="s">
        <v>22</v>
      </c>
      <c r="C29" s="45">
        <v>1</v>
      </c>
      <c r="D29" s="44">
        <v>5012</v>
      </c>
      <c r="E29" s="50">
        <v>274.39999999999998</v>
      </c>
      <c r="F29" s="43">
        <v>54.9</v>
      </c>
      <c r="G29" s="43">
        <v>329.29999999999995</v>
      </c>
      <c r="H29" s="47"/>
    </row>
    <row r="30" spans="1:8" x14ac:dyDescent="0.25">
      <c r="A30" s="35">
        <f t="shared" si="0"/>
        <v>24</v>
      </c>
      <c r="B30" s="37" t="s">
        <v>23</v>
      </c>
      <c r="C30" s="45">
        <v>1</v>
      </c>
      <c r="D30" s="44">
        <v>5012</v>
      </c>
      <c r="E30" s="50">
        <v>274.39999999999998</v>
      </c>
      <c r="F30" s="43">
        <v>54.9</v>
      </c>
      <c r="G30" s="43">
        <v>329.29999999999995</v>
      </c>
      <c r="H30" s="47"/>
    </row>
    <row r="31" spans="1:8" x14ac:dyDescent="0.25">
      <c r="A31" s="35">
        <f t="shared" si="0"/>
        <v>25</v>
      </c>
      <c r="B31" s="37" t="s">
        <v>24</v>
      </c>
      <c r="C31" s="45">
        <v>1</v>
      </c>
      <c r="D31" s="44">
        <v>5012</v>
      </c>
      <c r="E31" s="50">
        <v>274.39999999999998</v>
      </c>
      <c r="F31" s="43">
        <v>54.9</v>
      </c>
      <c r="G31" s="43">
        <v>329.29999999999995</v>
      </c>
      <c r="H31" s="47"/>
    </row>
    <row r="32" spans="1:8" x14ac:dyDescent="0.25">
      <c r="A32" s="35">
        <f t="shared" si="0"/>
        <v>26</v>
      </c>
      <c r="B32" s="38" t="s">
        <v>25</v>
      </c>
      <c r="C32" s="45">
        <v>1</v>
      </c>
      <c r="D32" s="44">
        <v>5012</v>
      </c>
      <c r="E32" s="50">
        <v>274.39999999999998</v>
      </c>
      <c r="F32" s="43">
        <v>54.9</v>
      </c>
      <c r="G32" s="43">
        <v>329.29999999999995</v>
      </c>
      <c r="H32" s="47"/>
    </row>
    <row r="33" spans="1:8" x14ac:dyDescent="0.25">
      <c r="A33" s="35">
        <f t="shared" si="0"/>
        <v>27</v>
      </c>
      <c r="B33" s="37" t="s">
        <v>26</v>
      </c>
      <c r="C33" s="45">
        <v>1</v>
      </c>
      <c r="D33" s="44">
        <v>5012</v>
      </c>
      <c r="E33" s="50">
        <v>274.39999999999998</v>
      </c>
      <c r="F33" s="43">
        <v>54.9</v>
      </c>
      <c r="G33" s="43">
        <v>329.29999999999995</v>
      </c>
      <c r="H33" s="47"/>
    </row>
    <row r="34" spans="1:8" x14ac:dyDescent="0.25">
      <c r="A34" s="35">
        <f t="shared" si="0"/>
        <v>28</v>
      </c>
      <c r="B34" s="37" t="s">
        <v>27</v>
      </c>
      <c r="C34" s="45">
        <v>1</v>
      </c>
      <c r="D34" s="44">
        <v>5012</v>
      </c>
      <c r="E34" s="50">
        <v>274.39999999999998</v>
      </c>
      <c r="F34" s="43">
        <v>54.9</v>
      </c>
      <c r="G34" s="43">
        <v>329.29999999999995</v>
      </c>
      <c r="H34" s="47"/>
    </row>
    <row r="35" spans="1:8" x14ac:dyDescent="0.25">
      <c r="A35" s="35">
        <f t="shared" si="0"/>
        <v>29</v>
      </c>
      <c r="B35" s="37" t="s">
        <v>28</v>
      </c>
      <c r="C35" s="45">
        <v>1</v>
      </c>
      <c r="D35" s="44">
        <v>5012</v>
      </c>
      <c r="E35" s="50">
        <v>274.39999999999998</v>
      </c>
      <c r="F35" s="43">
        <v>54.9</v>
      </c>
      <c r="G35" s="43">
        <v>329.29999999999995</v>
      </c>
      <c r="H35" s="47"/>
    </row>
    <row r="36" spans="1:8" x14ac:dyDescent="0.25">
      <c r="A36" s="35">
        <f t="shared" si="0"/>
        <v>30</v>
      </c>
      <c r="B36" s="37" t="s">
        <v>29</v>
      </c>
      <c r="C36" s="45">
        <v>1</v>
      </c>
      <c r="D36" s="44">
        <v>5012</v>
      </c>
      <c r="E36" s="50">
        <v>274.39999999999998</v>
      </c>
      <c r="F36" s="43">
        <v>54.9</v>
      </c>
      <c r="G36" s="43">
        <v>329.29999999999995</v>
      </c>
      <c r="H36" s="47"/>
    </row>
    <row r="37" spans="1:8" x14ac:dyDescent="0.25">
      <c r="A37" s="35">
        <f t="shared" si="0"/>
        <v>31</v>
      </c>
      <c r="B37" s="37" t="s">
        <v>30</v>
      </c>
      <c r="C37" s="45">
        <v>1</v>
      </c>
      <c r="D37" s="44">
        <v>5012</v>
      </c>
      <c r="E37" s="50">
        <v>274.39999999999998</v>
      </c>
      <c r="F37" s="43">
        <v>54.9</v>
      </c>
      <c r="G37" s="43">
        <v>329.29999999999995</v>
      </c>
      <c r="H37" s="47"/>
    </row>
    <row r="38" spans="1:8" x14ac:dyDescent="0.25">
      <c r="A38" s="35">
        <f t="shared" si="0"/>
        <v>32</v>
      </c>
      <c r="B38" s="37" t="s">
        <v>31</v>
      </c>
      <c r="C38" s="45">
        <v>1</v>
      </c>
      <c r="D38" s="44">
        <v>5012</v>
      </c>
      <c r="E38" s="50">
        <v>274.39999999999998</v>
      </c>
      <c r="F38" s="43">
        <v>54.9</v>
      </c>
      <c r="G38" s="43">
        <v>329.29999999999995</v>
      </c>
      <c r="H38" s="47"/>
    </row>
    <row r="39" spans="1:8" x14ac:dyDescent="0.25">
      <c r="A39" s="35">
        <f t="shared" si="0"/>
        <v>33</v>
      </c>
      <c r="B39" s="37" t="s">
        <v>32</v>
      </c>
      <c r="C39" s="45">
        <v>1</v>
      </c>
      <c r="D39" s="44">
        <v>5012</v>
      </c>
      <c r="E39" s="50">
        <v>274.39999999999998</v>
      </c>
      <c r="F39" s="43">
        <v>54.9</v>
      </c>
      <c r="G39" s="43">
        <v>329.29999999999995</v>
      </c>
      <c r="H39" s="47"/>
    </row>
    <row r="40" spans="1:8" x14ac:dyDescent="0.25">
      <c r="A40" s="35">
        <f t="shared" si="0"/>
        <v>34</v>
      </c>
      <c r="B40" s="38" t="s">
        <v>33</v>
      </c>
      <c r="C40" s="45">
        <v>1</v>
      </c>
      <c r="D40" s="44">
        <v>5012</v>
      </c>
      <c r="E40" s="50">
        <v>274.39999999999998</v>
      </c>
      <c r="F40" s="43">
        <v>54.9</v>
      </c>
      <c r="G40" s="43">
        <v>329.29999999999995</v>
      </c>
      <c r="H40" s="47"/>
    </row>
    <row r="41" spans="1:8" x14ac:dyDescent="0.25">
      <c r="A41" s="35">
        <f t="shared" si="0"/>
        <v>35</v>
      </c>
      <c r="B41" s="37" t="s">
        <v>34</v>
      </c>
      <c r="C41" s="45">
        <v>1</v>
      </c>
      <c r="D41" s="44">
        <v>5012</v>
      </c>
      <c r="E41" s="50">
        <v>274.39999999999998</v>
      </c>
      <c r="F41" s="43">
        <v>54.9</v>
      </c>
      <c r="G41" s="43">
        <v>329.29999999999995</v>
      </c>
      <c r="H41" s="47"/>
    </row>
    <row r="42" spans="1:8" x14ac:dyDescent="0.25">
      <c r="A42" s="35">
        <f t="shared" si="0"/>
        <v>36</v>
      </c>
      <c r="B42" s="37" t="s">
        <v>35</v>
      </c>
      <c r="C42" s="45">
        <v>1</v>
      </c>
      <c r="D42" s="44">
        <v>5012</v>
      </c>
      <c r="E42" s="50">
        <v>274.39999999999998</v>
      </c>
      <c r="F42" s="43">
        <v>54.9</v>
      </c>
      <c r="G42" s="43">
        <v>329.29999999999995</v>
      </c>
      <c r="H42" s="47"/>
    </row>
    <row r="43" spans="1:8" x14ac:dyDescent="0.25">
      <c r="A43" s="35">
        <f t="shared" si="0"/>
        <v>37</v>
      </c>
      <c r="B43" s="37" t="s">
        <v>36</v>
      </c>
      <c r="C43" s="45">
        <v>1</v>
      </c>
      <c r="D43" s="44">
        <v>5012</v>
      </c>
      <c r="E43" s="50">
        <v>274.39999999999998</v>
      </c>
      <c r="F43" s="43">
        <v>54.9</v>
      </c>
      <c r="G43" s="43">
        <v>329.29999999999995</v>
      </c>
      <c r="H43" s="47"/>
    </row>
    <row r="44" spans="1:8" x14ac:dyDescent="0.25">
      <c r="A44" s="35">
        <f t="shared" si="0"/>
        <v>38</v>
      </c>
      <c r="B44" s="37" t="s">
        <v>39</v>
      </c>
      <c r="C44" s="45">
        <v>1</v>
      </c>
      <c r="D44" s="44">
        <v>5012</v>
      </c>
      <c r="E44" s="50">
        <v>274.39999999999998</v>
      </c>
      <c r="F44" s="43">
        <v>54.9</v>
      </c>
      <c r="G44" s="43">
        <v>329.29999999999995</v>
      </c>
      <c r="H44" s="47"/>
    </row>
    <row r="45" spans="1:8" x14ac:dyDescent="0.25">
      <c r="A45" s="35">
        <f t="shared" si="0"/>
        <v>39</v>
      </c>
      <c r="B45" s="37" t="s">
        <v>40</v>
      </c>
      <c r="C45" s="45">
        <v>1</v>
      </c>
      <c r="D45" s="44">
        <v>5012</v>
      </c>
      <c r="E45" s="50">
        <v>274.39999999999998</v>
      </c>
      <c r="F45" s="43">
        <v>54.9</v>
      </c>
      <c r="G45" s="43">
        <v>329.29999999999995</v>
      </c>
      <c r="H45" s="47"/>
    </row>
    <row r="46" spans="1:8" x14ac:dyDescent="0.25">
      <c r="A46" s="35">
        <f t="shared" si="0"/>
        <v>40</v>
      </c>
      <c r="B46" s="37" t="s">
        <v>41</v>
      </c>
      <c r="C46" s="45">
        <v>1</v>
      </c>
      <c r="D46" s="44">
        <v>5012</v>
      </c>
      <c r="E46" s="50">
        <v>274.39999999999998</v>
      </c>
      <c r="F46" s="43">
        <v>54.9</v>
      </c>
      <c r="G46" s="43">
        <v>329.29999999999995</v>
      </c>
      <c r="H46" s="47"/>
    </row>
    <row r="47" spans="1:8" x14ac:dyDescent="0.25">
      <c r="A47" s="35">
        <f t="shared" si="0"/>
        <v>41</v>
      </c>
      <c r="B47" s="37" t="s">
        <v>42</v>
      </c>
      <c r="C47" s="45">
        <v>1</v>
      </c>
      <c r="D47" s="44">
        <v>5012</v>
      </c>
      <c r="E47" s="50">
        <v>274.39999999999998</v>
      </c>
      <c r="F47" s="43">
        <v>54.9</v>
      </c>
      <c r="G47" s="43">
        <v>329.29999999999995</v>
      </c>
      <c r="H47" s="47"/>
    </row>
    <row r="48" spans="1:8" x14ac:dyDescent="0.25">
      <c r="A48" s="73" t="s">
        <v>103</v>
      </c>
      <c r="B48" s="73"/>
      <c r="C48" s="33">
        <f>SUM(C7:C47)</f>
        <v>44</v>
      </c>
      <c r="D48" s="34"/>
      <c r="E48" s="34">
        <v>12073.599999999989</v>
      </c>
      <c r="F48" s="34">
        <v>2415.6000000000017</v>
      </c>
      <c r="G48" s="34">
        <v>14489.199999999988</v>
      </c>
      <c r="H48" s="47"/>
    </row>
    <row r="49" spans="1:7" x14ac:dyDescent="0.25">
      <c r="G49" s="48"/>
    </row>
    <row r="50" spans="1:7" ht="61.5" customHeight="1" x14ac:dyDescent="0.25">
      <c r="A50" s="69" t="s">
        <v>130</v>
      </c>
      <c r="B50" s="70"/>
      <c r="C50" s="70"/>
      <c r="D50" s="70"/>
      <c r="E50" s="70"/>
      <c r="F50" s="70"/>
      <c r="G50" s="70"/>
    </row>
    <row r="51" spans="1:7" x14ac:dyDescent="0.25">
      <c r="G51" s="48"/>
    </row>
    <row r="52" spans="1:7" x14ac:dyDescent="0.25">
      <c r="G52" s="48"/>
    </row>
  </sheetData>
  <mergeCells count="6">
    <mergeCell ref="A1:G1"/>
    <mergeCell ref="A50:G50"/>
    <mergeCell ref="A4:A5"/>
    <mergeCell ref="B4:B5"/>
    <mergeCell ref="C4:G4"/>
    <mergeCell ref="A48:B48"/>
  </mergeCells>
  <pageMargins left="0.8" right="0.23622047244094491" top="0.74803149606299213" bottom="0.74803149606299213" header="0.31496062992125984" footer="0.31496062992125984"/>
  <pageSetup paperSize="9" scale="65" fitToWidth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BreakPreview" zoomScale="90" zoomScaleNormal="100" zoomScaleSheetLayoutView="90" workbookViewId="0">
      <selection activeCell="I38" sqref="I38"/>
    </sheetView>
  </sheetViews>
  <sheetFormatPr defaultRowHeight="15" x14ac:dyDescent="0.25"/>
  <cols>
    <col min="1" max="1" width="3.85546875" style="21" customWidth="1"/>
    <col min="2" max="2" width="29.140625" style="22" customWidth="1"/>
    <col min="3" max="3" width="14.28515625" style="2" bestFit="1" customWidth="1"/>
    <col min="4" max="4" width="18" style="2" customWidth="1"/>
    <col min="5" max="5" width="22.85546875" style="2" customWidth="1"/>
    <col min="6" max="6" width="22.42578125" style="2" customWidth="1"/>
    <col min="7" max="7" width="23.7109375" style="2" customWidth="1"/>
  </cols>
  <sheetData>
    <row r="1" spans="1:7" ht="54" customHeight="1" x14ac:dyDescent="0.25">
      <c r="A1" s="68" t="s">
        <v>129</v>
      </c>
      <c r="B1" s="68"/>
      <c r="C1" s="68"/>
      <c r="D1" s="68"/>
      <c r="E1" s="68"/>
      <c r="F1" s="68"/>
      <c r="G1" s="68"/>
    </row>
    <row r="2" spans="1:7" ht="13.15" customHeight="1" x14ac:dyDescent="0.3">
      <c r="A2" s="40"/>
      <c r="B2" s="39"/>
      <c r="C2" s="46"/>
      <c r="D2" s="46"/>
      <c r="E2" s="46"/>
      <c r="F2" s="46"/>
      <c r="G2" s="46"/>
    </row>
    <row r="3" spans="1:7" ht="18.75" x14ac:dyDescent="0.3">
      <c r="A3" s="41"/>
      <c r="B3" s="41"/>
      <c r="C3" s="39"/>
      <c r="D3" s="39"/>
      <c r="E3" s="39"/>
      <c r="F3" s="39"/>
      <c r="G3" s="42"/>
    </row>
    <row r="4" spans="1:7" x14ac:dyDescent="0.25">
      <c r="A4" s="71" t="s">
        <v>0</v>
      </c>
      <c r="B4" s="71" t="s">
        <v>123</v>
      </c>
      <c r="C4" s="74" t="s">
        <v>127</v>
      </c>
      <c r="D4" s="74"/>
      <c r="E4" s="74"/>
      <c r="F4" s="74"/>
      <c r="G4" s="74"/>
    </row>
    <row r="5" spans="1:7" ht="160.5" customHeight="1" x14ac:dyDescent="0.25">
      <c r="A5" s="71"/>
      <c r="B5" s="71"/>
      <c r="C5" s="45" t="s">
        <v>121</v>
      </c>
      <c r="D5" s="45" t="s">
        <v>122</v>
      </c>
      <c r="E5" s="45" t="s">
        <v>126</v>
      </c>
      <c r="F5" s="45" t="s">
        <v>124</v>
      </c>
      <c r="G5" s="45" t="s">
        <v>125</v>
      </c>
    </row>
    <row r="6" spans="1:7" x14ac:dyDescent="0.25">
      <c r="A6" s="45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45">
        <v>7</v>
      </c>
    </row>
    <row r="7" spans="1:7" x14ac:dyDescent="0.25">
      <c r="A7" s="35">
        <v>1</v>
      </c>
      <c r="B7" s="37" t="s">
        <v>107</v>
      </c>
      <c r="C7" s="45">
        <v>1</v>
      </c>
      <c r="D7" s="44">
        <v>5012</v>
      </c>
      <c r="E7" s="49">
        <v>282.89999999999998</v>
      </c>
      <c r="F7" s="43">
        <v>56.6</v>
      </c>
      <c r="G7" s="43">
        <v>339.5</v>
      </c>
    </row>
    <row r="8" spans="1:7" x14ac:dyDescent="0.25">
      <c r="A8" s="35">
        <f t="shared" ref="A8:A47" si="0">A7+1</f>
        <v>2</v>
      </c>
      <c r="B8" s="37" t="s">
        <v>108</v>
      </c>
      <c r="C8" s="45">
        <v>1</v>
      </c>
      <c r="D8" s="44">
        <v>5012</v>
      </c>
      <c r="E8" s="49">
        <v>282.89999999999998</v>
      </c>
      <c r="F8" s="43">
        <v>56.6</v>
      </c>
      <c r="G8" s="43">
        <v>339.5</v>
      </c>
    </row>
    <row r="9" spans="1:7" x14ac:dyDescent="0.25">
      <c r="A9" s="35">
        <f t="shared" si="0"/>
        <v>3</v>
      </c>
      <c r="B9" s="37" t="s">
        <v>109</v>
      </c>
      <c r="C9" s="45">
        <v>1</v>
      </c>
      <c r="D9" s="44">
        <v>5012</v>
      </c>
      <c r="E9" s="49">
        <v>282.89999999999998</v>
      </c>
      <c r="F9" s="43">
        <v>56.6</v>
      </c>
      <c r="G9" s="43">
        <v>339.5</v>
      </c>
    </row>
    <row r="10" spans="1:7" x14ac:dyDescent="0.25">
      <c r="A10" s="35">
        <f t="shared" si="0"/>
        <v>4</v>
      </c>
      <c r="B10" s="37" t="s">
        <v>110</v>
      </c>
      <c r="C10" s="36">
        <v>1</v>
      </c>
      <c r="D10" s="44">
        <v>5012</v>
      </c>
      <c r="E10" s="49">
        <v>282.89999999999998</v>
      </c>
      <c r="F10" s="43">
        <v>56.6</v>
      </c>
      <c r="G10" s="43">
        <v>339.5</v>
      </c>
    </row>
    <row r="11" spans="1:7" ht="30" x14ac:dyDescent="0.25">
      <c r="A11" s="35">
        <f t="shared" si="0"/>
        <v>5</v>
      </c>
      <c r="B11" s="37" t="s">
        <v>111</v>
      </c>
      <c r="C11" s="45">
        <v>2</v>
      </c>
      <c r="D11" s="44">
        <v>5012</v>
      </c>
      <c r="E11" s="49">
        <v>565.70000000000005</v>
      </c>
      <c r="F11" s="43">
        <v>113.1</v>
      </c>
      <c r="G11" s="43">
        <v>678.80000000000007</v>
      </c>
    </row>
    <row r="12" spans="1:7" x14ac:dyDescent="0.25">
      <c r="A12" s="35">
        <f t="shared" si="0"/>
        <v>6</v>
      </c>
      <c r="B12" s="37" t="s">
        <v>112</v>
      </c>
      <c r="C12" s="36">
        <v>1</v>
      </c>
      <c r="D12" s="44">
        <v>5012</v>
      </c>
      <c r="E12" s="49">
        <v>282.89999999999998</v>
      </c>
      <c r="F12" s="43">
        <v>56.6</v>
      </c>
      <c r="G12" s="43">
        <v>339.5</v>
      </c>
    </row>
    <row r="13" spans="1:7" x14ac:dyDescent="0.25">
      <c r="A13" s="35">
        <f t="shared" si="0"/>
        <v>7</v>
      </c>
      <c r="B13" s="37" t="s">
        <v>113</v>
      </c>
      <c r="C13" s="36">
        <v>1</v>
      </c>
      <c r="D13" s="44">
        <v>5012</v>
      </c>
      <c r="E13" s="49">
        <v>282.89999999999998</v>
      </c>
      <c r="F13" s="43">
        <v>56.6</v>
      </c>
      <c r="G13" s="43">
        <v>339.5</v>
      </c>
    </row>
    <row r="14" spans="1:7" x14ac:dyDescent="0.25">
      <c r="A14" s="35">
        <f t="shared" si="0"/>
        <v>8</v>
      </c>
      <c r="B14" s="37" t="s">
        <v>114</v>
      </c>
      <c r="C14" s="36">
        <v>2</v>
      </c>
      <c r="D14" s="44">
        <v>5012</v>
      </c>
      <c r="E14" s="49">
        <v>565.70000000000005</v>
      </c>
      <c r="F14" s="43">
        <v>113.1</v>
      </c>
      <c r="G14" s="43">
        <v>678.80000000000007</v>
      </c>
    </row>
    <row r="15" spans="1:7" x14ac:dyDescent="0.25">
      <c r="A15" s="35">
        <f t="shared" si="0"/>
        <v>9</v>
      </c>
      <c r="B15" s="37" t="s">
        <v>115</v>
      </c>
      <c r="C15" s="45">
        <v>2</v>
      </c>
      <c r="D15" s="44">
        <v>5012</v>
      </c>
      <c r="E15" s="49">
        <v>565.70000000000005</v>
      </c>
      <c r="F15" s="43">
        <v>113.1</v>
      </c>
      <c r="G15" s="43">
        <v>678.80000000000007</v>
      </c>
    </row>
    <row r="16" spans="1:7" ht="30" x14ac:dyDescent="0.25">
      <c r="A16" s="35">
        <f t="shared" si="0"/>
        <v>10</v>
      </c>
      <c r="B16" s="37" t="s">
        <v>116</v>
      </c>
      <c r="C16" s="45">
        <v>1</v>
      </c>
      <c r="D16" s="44">
        <v>5012</v>
      </c>
      <c r="E16" s="49">
        <v>282.89999999999998</v>
      </c>
      <c r="F16" s="43">
        <v>56.6</v>
      </c>
      <c r="G16" s="43">
        <v>339.5</v>
      </c>
    </row>
    <row r="17" spans="1:7" x14ac:dyDescent="0.25">
      <c r="A17" s="35">
        <f t="shared" si="0"/>
        <v>11</v>
      </c>
      <c r="B17" s="37" t="s">
        <v>117</v>
      </c>
      <c r="C17" s="45">
        <v>1</v>
      </c>
      <c r="D17" s="44">
        <v>5012</v>
      </c>
      <c r="E17" s="49">
        <v>282.89999999999998</v>
      </c>
      <c r="F17" s="43">
        <v>56.6</v>
      </c>
      <c r="G17" s="43">
        <v>339.5</v>
      </c>
    </row>
    <row r="18" spans="1:7" x14ac:dyDescent="0.25">
      <c r="A18" s="35">
        <f t="shared" si="0"/>
        <v>12</v>
      </c>
      <c r="B18" s="37" t="s">
        <v>118</v>
      </c>
      <c r="C18" s="45">
        <v>1</v>
      </c>
      <c r="D18" s="44">
        <v>5012</v>
      </c>
      <c r="E18" s="49">
        <v>282.89999999999998</v>
      </c>
      <c r="F18" s="43">
        <v>56.6</v>
      </c>
      <c r="G18" s="43">
        <v>339.5</v>
      </c>
    </row>
    <row r="19" spans="1:7" x14ac:dyDescent="0.25">
      <c r="A19" s="35">
        <f t="shared" si="0"/>
        <v>13</v>
      </c>
      <c r="B19" s="37" t="s">
        <v>11</v>
      </c>
      <c r="C19" s="45">
        <v>1</v>
      </c>
      <c r="D19" s="44">
        <v>5012</v>
      </c>
      <c r="E19" s="49">
        <v>282.89999999999998</v>
      </c>
      <c r="F19" s="43">
        <v>56.6</v>
      </c>
      <c r="G19" s="43">
        <v>339.5</v>
      </c>
    </row>
    <row r="20" spans="1:7" x14ac:dyDescent="0.25">
      <c r="A20" s="35">
        <f t="shared" si="0"/>
        <v>14</v>
      </c>
      <c r="B20" s="37" t="s">
        <v>12</v>
      </c>
      <c r="C20" s="45">
        <v>1</v>
      </c>
      <c r="D20" s="44">
        <v>5012</v>
      </c>
      <c r="E20" s="49">
        <v>282.89999999999998</v>
      </c>
      <c r="F20" s="43">
        <v>56.6</v>
      </c>
      <c r="G20" s="43">
        <v>339.5</v>
      </c>
    </row>
    <row r="21" spans="1:7" x14ac:dyDescent="0.25">
      <c r="A21" s="35">
        <f t="shared" si="0"/>
        <v>15</v>
      </c>
      <c r="B21" s="38" t="s">
        <v>13</v>
      </c>
      <c r="C21" s="45">
        <v>1</v>
      </c>
      <c r="D21" s="44">
        <v>5012</v>
      </c>
      <c r="E21" s="49">
        <v>282.89999999999998</v>
      </c>
      <c r="F21" s="43">
        <v>56.6</v>
      </c>
      <c r="G21" s="43">
        <v>339.5</v>
      </c>
    </row>
    <row r="22" spans="1:7" x14ac:dyDescent="0.25">
      <c r="A22" s="35">
        <f t="shared" si="0"/>
        <v>16</v>
      </c>
      <c r="B22" s="37" t="s">
        <v>119</v>
      </c>
      <c r="C22" s="45">
        <v>1</v>
      </c>
      <c r="D22" s="44">
        <v>5012</v>
      </c>
      <c r="E22" s="49">
        <v>282.89999999999998</v>
      </c>
      <c r="F22" s="43">
        <v>56.6</v>
      </c>
      <c r="G22" s="43">
        <v>339.5</v>
      </c>
    </row>
    <row r="23" spans="1:7" x14ac:dyDescent="0.25">
      <c r="A23" s="35">
        <f t="shared" si="0"/>
        <v>17</v>
      </c>
      <c r="B23" s="37" t="s">
        <v>120</v>
      </c>
      <c r="C23" s="45">
        <v>1</v>
      </c>
      <c r="D23" s="44">
        <v>5012</v>
      </c>
      <c r="E23" s="49">
        <v>282.89999999999998</v>
      </c>
      <c r="F23" s="43">
        <v>56.6</v>
      </c>
      <c r="G23" s="43">
        <v>339.5</v>
      </c>
    </row>
    <row r="24" spans="1:7" x14ac:dyDescent="0.25">
      <c r="A24" s="35">
        <f t="shared" si="0"/>
        <v>18</v>
      </c>
      <c r="B24" s="37" t="s">
        <v>16</v>
      </c>
      <c r="C24" s="45">
        <v>1</v>
      </c>
      <c r="D24" s="44">
        <v>5012</v>
      </c>
      <c r="E24" s="49">
        <v>282.89999999999998</v>
      </c>
      <c r="F24" s="43">
        <v>56.6</v>
      </c>
      <c r="G24" s="43">
        <v>339.5</v>
      </c>
    </row>
    <row r="25" spans="1:7" x14ac:dyDescent="0.25">
      <c r="A25" s="35">
        <f t="shared" si="0"/>
        <v>19</v>
      </c>
      <c r="B25" s="37" t="s">
        <v>17</v>
      </c>
      <c r="C25" s="45">
        <v>1</v>
      </c>
      <c r="D25" s="44">
        <v>5012</v>
      </c>
      <c r="E25" s="49">
        <v>282.89999999999998</v>
      </c>
      <c r="F25" s="43">
        <v>56.6</v>
      </c>
      <c r="G25" s="43">
        <v>339.5</v>
      </c>
    </row>
    <row r="26" spans="1:7" x14ac:dyDescent="0.25">
      <c r="A26" s="35">
        <f t="shared" si="0"/>
        <v>20</v>
      </c>
      <c r="B26" s="37" t="s">
        <v>19</v>
      </c>
      <c r="C26" s="45">
        <v>1</v>
      </c>
      <c r="D26" s="44">
        <v>5012</v>
      </c>
      <c r="E26" s="49">
        <v>282.89999999999998</v>
      </c>
      <c r="F26" s="43">
        <v>56.6</v>
      </c>
      <c r="G26" s="43">
        <v>339.5</v>
      </c>
    </row>
    <row r="27" spans="1:7" x14ac:dyDescent="0.25">
      <c r="A27" s="35">
        <f t="shared" si="0"/>
        <v>21</v>
      </c>
      <c r="B27" s="37" t="s">
        <v>20</v>
      </c>
      <c r="C27" s="45">
        <v>1</v>
      </c>
      <c r="D27" s="44">
        <v>5012</v>
      </c>
      <c r="E27" s="49">
        <v>282.89999999999998</v>
      </c>
      <c r="F27" s="43">
        <v>56.6</v>
      </c>
      <c r="G27" s="43">
        <v>339.5</v>
      </c>
    </row>
    <row r="28" spans="1:7" x14ac:dyDescent="0.25">
      <c r="A28" s="35">
        <f t="shared" si="0"/>
        <v>22</v>
      </c>
      <c r="B28" s="37" t="s">
        <v>21</v>
      </c>
      <c r="C28" s="45">
        <v>1</v>
      </c>
      <c r="D28" s="44">
        <v>5012</v>
      </c>
      <c r="E28" s="49">
        <v>282.89999999999998</v>
      </c>
      <c r="F28" s="43">
        <v>56.6</v>
      </c>
      <c r="G28" s="43">
        <v>339.5</v>
      </c>
    </row>
    <row r="29" spans="1:7" x14ac:dyDescent="0.25">
      <c r="A29" s="35">
        <f t="shared" si="0"/>
        <v>23</v>
      </c>
      <c r="B29" s="37" t="s">
        <v>22</v>
      </c>
      <c r="C29" s="45">
        <v>1</v>
      </c>
      <c r="D29" s="44">
        <v>5012</v>
      </c>
      <c r="E29" s="49">
        <v>282.89999999999998</v>
      </c>
      <c r="F29" s="43">
        <v>56.6</v>
      </c>
      <c r="G29" s="43">
        <v>339.5</v>
      </c>
    </row>
    <row r="30" spans="1:7" x14ac:dyDescent="0.25">
      <c r="A30" s="35">
        <f t="shared" si="0"/>
        <v>24</v>
      </c>
      <c r="B30" s="37" t="s">
        <v>23</v>
      </c>
      <c r="C30" s="45">
        <v>1</v>
      </c>
      <c r="D30" s="44">
        <v>5012</v>
      </c>
      <c r="E30" s="49">
        <v>282.89999999999998</v>
      </c>
      <c r="F30" s="43">
        <v>56.6</v>
      </c>
      <c r="G30" s="43">
        <v>339.5</v>
      </c>
    </row>
    <row r="31" spans="1:7" x14ac:dyDescent="0.25">
      <c r="A31" s="35">
        <f t="shared" si="0"/>
        <v>25</v>
      </c>
      <c r="B31" s="37" t="s">
        <v>24</v>
      </c>
      <c r="C31" s="45">
        <v>1</v>
      </c>
      <c r="D31" s="44">
        <v>5012</v>
      </c>
      <c r="E31" s="49">
        <v>282.89999999999998</v>
      </c>
      <c r="F31" s="43">
        <v>56.6</v>
      </c>
      <c r="G31" s="43">
        <v>339.5</v>
      </c>
    </row>
    <row r="32" spans="1:7" x14ac:dyDescent="0.25">
      <c r="A32" s="35">
        <f t="shared" si="0"/>
        <v>26</v>
      </c>
      <c r="B32" s="38" t="s">
        <v>25</v>
      </c>
      <c r="C32" s="45">
        <v>1</v>
      </c>
      <c r="D32" s="44">
        <v>5012</v>
      </c>
      <c r="E32" s="49">
        <v>282.89999999999998</v>
      </c>
      <c r="F32" s="43">
        <v>56.6</v>
      </c>
      <c r="G32" s="43">
        <v>339.5</v>
      </c>
    </row>
    <row r="33" spans="1:7" x14ac:dyDescent="0.25">
      <c r="A33" s="35">
        <f t="shared" si="0"/>
        <v>27</v>
      </c>
      <c r="B33" s="37" t="s">
        <v>26</v>
      </c>
      <c r="C33" s="45">
        <v>1</v>
      </c>
      <c r="D33" s="44">
        <v>5012</v>
      </c>
      <c r="E33" s="49">
        <v>282.89999999999998</v>
      </c>
      <c r="F33" s="43">
        <v>56.6</v>
      </c>
      <c r="G33" s="43">
        <v>339.5</v>
      </c>
    </row>
    <row r="34" spans="1:7" x14ac:dyDescent="0.25">
      <c r="A34" s="35">
        <f t="shared" si="0"/>
        <v>28</v>
      </c>
      <c r="B34" s="37" t="s">
        <v>27</v>
      </c>
      <c r="C34" s="45">
        <v>1</v>
      </c>
      <c r="D34" s="44">
        <v>5012</v>
      </c>
      <c r="E34" s="49">
        <v>282.89999999999998</v>
      </c>
      <c r="F34" s="43">
        <v>56.6</v>
      </c>
      <c r="G34" s="43">
        <v>339.5</v>
      </c>
    </row>
    <row r="35" spans="1:7" x14ac:dyDescent="0.25">
      <c r="A35" s="35">
        <f t="shared" si="0"/>
        <v>29</v>
      </c>
      <c r="B35" s="37" t="s">
        <v>28</v>
      </c>
      <c r="C35" s="45">
        <v>1</v>
      </c>
      <c r="D35" s="44">
        <v>5012</v>
      </c>
      <c r="E35" s="49">
        <v>282.89999999999998</v>
      </c>
      <c r="F35" s="43">
        <v>56.6</v>
      </c>
      <c r="G35" s="43">
        <v>339.5</v>
      </c>
    </row>
    <row r="36" spans="1:7" x14ac:dyDescent="0.25">
      <c r="A36" s="35">
        <f t="shared" si="0"/>
        <v>30</v>
      </c>
      <c r="B36" s="37" t="s">
        <v>29</v>
      </c>
      <c r="C36" s="45">
        <v>1</v>
      </c>
      <c r="D36" s="44">
        <v>5012</v>
      </c>
      <c r="E36" s="49">
        <v>282.89999999999998</v>
      </c>
      <c r="F36" s="43">
        <v>56.6</v>
      </c>
      <c r="G36" s="43">
        <v>339.5</v>
      </c>
    </row>
    <row r="37" spans="1:7" x14ac:dyDescent="0.25">
      <c r="A37" s="35">
        <f t="shared" si="0"/>
        <v>31</v>
      </c>
      <c r="B37" s="37" t="s">
        <v>30</v>
      </c>
      <c r="C37" s="45">
        <v>1</v>
      </c>
      <c r="D37" s="44">
        <v>5012</v>
      </c>
      <c r="E37" s="49">
        <v>282.89999999999998</v>
      </c>
      <c r="F37" s="43">
        <v>56.6</v>
      </c>
      <c r="G37" s="43">
        <v>339.5</v>
      </c>
    </row>
    <row r="38" spans="1:7" x14ac:dyDescent="0.25">
      <c r="A38" s="35">
        <f t="shared" si="0"/>
        <v>32</v>
      </c>
      <c r="B38" s="37" t="s">
        <v>31</v>
      </c>
      <c r="C38" s="45">
        <v>1</v>
      </c>
      <c r="D38" s="44">
        <v>5012</v>
      </c>
      <c r="E38" s="49">
        <v>282.89999999999998</v>
      </c>
      <c r="F38" s="43">
        <v>56.6</v>
      </c>
      <c r="G38" s="43">
        <v>339.5</v>
      </c>
    </row>
    <row r="39" spans="1:7" x14ac:dyDescent="0.25">
      <c r="A39" s="35">
        <f t="shared" si="0"/>
        <v>33</v>
      </c>
      <c r="B39" s="37" t="s">
        <v>32</v>
      </c>
      <c r="C39" s="45">
        <v>1</v>
      </c>
      <c r="D39" s="44">
        <v>5012</v>
      </c>
      <c r="E39" s="49">
        <v>282.89999999999998</v>
      </c>
      <c r="F39" s="43">
        <v>56.6</v>
      </c>
      <c r="G39" s="43">
        <v>339.5</v>
      </c>
    </row>
    <row r="40" spans="1:7" x14ac:dyDescent="0.25">
      <c r="A40" s="35">
        <f t="shared" si="0"/>
        <v>34</v>
      </c>
      <c r="B40" s="38" t="s">
        <v>33</v>
      </c>
      <c r="C40" s="45">
        <v>1</v>
      </c>
      <c r="D40" s="44">
        <v>5012</v>
      </c>
      <c r="E40" s="49">
        <v>282.89999999999998</v>
      </c>
      <c r="F40" s="43">
        <v>56.6</v>
      </c>
      <c r="G40" s="43">
        <v>339.5</v>
      </c>
    </row>
    <row r="41" spans="1:7" x14ac:dyDescent="0.25">
      <c r="A41" s="35">
        <f t="shared" si="0"/>
        <v>35</v>
      </c>
      <c r="B41" s="37" t="s">
        <v>34</v>
      </c>
      <c r="C41" s="45">
        <v>1</v>
      </c>
      <c r="D41" s="44">
        <v>5012</v>
      </c>
      <c r="E41" s="49">
        <v>282.89999999999998</v>
      </c>
      <c r="F41" s="43">
        <v>56.6</v>
      </c>
      <c r="G41" s="43">
        <v>339.5</v>
      </c>
    </row>
    <row r="42" spans="1:7" x14ac:dyDescent="0.25">
      <c r="A42" s="35">
        <f t="shared" si="0"/>
        <v>36</v>
      </c>
      <c r="B42" s="37" t="s">
        <v>35</v>
      </c>
      <c r="C42" s="45">
        <v>1</v>
      </c>
      <c r="D42" s="44">
        <v>5012</v>
      </c>
      <c r="E42" s="49">
        <v>282.89999999999998</v>
      </c>
      <c r="F42" s="43">
        <v>56.6</v>
      </c>
      <c r="G42" s="43">
        <v>339.5</v>
      </c>
    </row>
    <row r="43" spans="1:7" x14ac:dyDescent="0.25">
      <c r="A43" s="35">
        <f t="shared" si="0"/>
        <v>37</v>
      </c>
      <c r="B43" s="37" t="s">
        <v>36</v>
      </c>
      <c r="C43" s="45">
        <v>1</v>
      </c>
      <c r="D43" s="44">
        <v>5012</v>
      </c>
      <c r="E43" s="49">
        <v>282.89999999999998</v>
      </c>
      <c r="F43" s="43">
        <v>56.6</v>
      </c>
      <c r="G43" s="43">
        <v>339.5</v>
      </c>
    </row>
    <row r="44" spans="1:7" x14ac:dyDescent="0.25">
      <c r="A44" s="35">
        <f t="shared" si="0"/>
        <v>38</v>
      </c>
      <c r="B44" s="37" t="s">
        <v>39</v>
      </c>
      <c r="C44" s="45">
        <v>1</v>
      </c>
      <c r="D44" s="44">
        <v>5012</v>
      </c>
      <c r="E44" s="49">
        <v>282.89999999999998</v>
      </c>
      <c r="F44" s="43">
        <v>56.6</v>
      </c>
      <c r="G44" s="43">
        <v>339.5</v>
      </c>
    </row>
    <row r="45" spans="1:7" x14ac:dyDescent="0.25">
      <c r="A45" s="35">
        <f t="shared" si="0"/>
        <v>39</v>
      </c>
      <c r="B45" s="37" t="s">
        <v>40</v>
      </c>
      <c r="C45" s="45">
        <v>1</v>
      </c>
      <c r="D45" s="44">
        <v>5012</v>
      </c>
      <c r="E45" s="49">
        <v>282.89999999999998</v>
      </c>
      <c r="F45" s="43">
        <v>56.6</v>
      </c>
      <c r="G45" s="43">
        <v>339.5</v>
      </c>
    </row>
    <row r="46" spans="1:7" x14ac:dyDescent="0.25">
      <c r="A46" s="35">
        <f t="shared" si="0"/>
        <v>40</v>
      </c>
      <c r="B46" s="37" t="s">
        <v>41</v>
      </c>
      <c r="C46" s="45">
        <v>1</v>
      </c>
      <c r="D46" s="44">
        <v>5012</v>
      </c>
      <c r="E46" s="49">
        <v>282.89999999999998</v>
      </c>
      <c r="F46" s="43">
        <v>56.6</v>
      </c>
      <c r="G46" s="43">
        <v>339.5</v>
      </c>
    </row>
    <row r="47" spans="1:7" x14ac:dyDescent="0.25">
      <c r="A47" s="35">
        <f t="shared" si="0"/>
        <v>41</v>
      </c>
      <c r="B47" s="37" t="s">
        <v>42</v>
      </c>
      <c r="C47" s="45">
        <v>1</v>
      </c>
      <c r="D47" s="44">
        <v>5012</v>
      </c>
      <c r="E47" s="49">
        <v>282.89999999999998</v>
      </c>
      <c r="F47" s="43">
        <v>56.6</v>
      </c>
      <c r="G47" s="43">
        <v>339.5</v>
      </c>
    </row>
    <row r="48" spans="1:7" x14ac:dyDescent="0.25">
      <c r="A48" s="73" t="s">
        <v>103</v>
      </c>
      <c r="B48" s="73"/>
      <c r="C48" s="33">
        <v>44</v>
      </c>
      <c r="D48" s="34"/>
      <c r="E48" s="34">
        <v>12447.29999999999</v>
      </c>
      <c r="F48" s="34">
        <v>2490.0999999999981</v>
      </c>
      <c r="G48" s="34">
        <v>14937.400000000001</v>
      </c>
    </row>
    <row r="49" spans="1:7" x14ac:dyDescent="0.25">
      <c r="G49" s="48"/>
    </row>
    <row r="50" spans="1:7" x14ac:dyDescent="0.25">
      <c r="A50" s="69" t="s">
        <v>130</v>
      </c>
      <c r="B50" s="70"/>
      <c r="C50" s="70"/>
      <c r="D50" s="70"/>
      <c r="E50" s="70"/>
      <c r="F50" s="70"/>
      <c r="G50" s="70"/>
    </row>
    <row r="51" spans="1:7" ht="42" customHeight="1" x14ac:dyDescent="0.25">
      <c r="A51" s="70"/>
      <c r="B51" s="70"/>
      <c r="C51" s="70"/>
      <c r="D51" s="70"/>
      <c r="E51" s="70"/>
      <c r="F51" s="70"/>
      <c r="G51" s="70"/>
    </row>
    <row r="52" spans="1:7" x14ac:dyDescent="0.25">
      <c r="G52" s="48"/>
    </row>
  </sheetData>
  <mergeCells count="6">
    <mergeCell ref="A1:G1"/>
    <mergeCell ref="A50:G51"/>
    <mergeCell ref="A4:A5"/>
    <mergeCell ref="B4:B5"/>
    <mergeCell ref="C4:G4"/>
    <mergeCell ref="A48:B48"/>
  </mergeCells>
  <pageMargins left="0.81" right="0.23622047244094491" top="0.74803149606299213" bottom="0.74803149606299213" header="0.31496062992125984" footer="0.31496062992125984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pane xSplit="2" ySplit="5" topLeftCell="D33" activePane="bottomRight" state="frozen"/>
      <selection pane="topRight" activeCell="C1" sqref="C1"/>
      <selection pane="bottomLeft" activeCell="A6" sqref="A6"/>
      <selection pane="bottomRight" activeCell="H49" sqref="H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hidden="1" customWidth="1"/>
    <col min="4" max="4" width="13.140625" style="2" customWidth="1"/>
    <col min="5" max="5" width="16" style="2"/>
    <col min="6" max="6" width="14.140625" style="2" customWidth="1"/>
    <col min="7" max="7" width="21.42578125" style="2" customWidth="1"/>
    <col min="8" max="8" width="17.5703125" style="2" customWidth="1"/>
    <col min="9" max="9" width="13.140625" style="2" customWidth="1"/>
    <col min="10" max="10" width="16" style="2"/>
    <col min="11" max="11" width="14.140625" style="2" customWidth="1"/>
    <col min="12" max="12" width="21.42578125" style="2" customWidth="1"/>
    <col min="13" max="13" width="16.5703125" style="2" customWidth="1"/>
    <col min="14" max="14" width="13.140625" style="2" customWidth="1"/>
    <col min="15" max="15" width="16" style="2"/>
    <col min="16" max="16" width="14.140625" style="2" customWidth="1"/>
    <col min="17" max="17" width="21.42578125" style="2" customWidth="1"/>
    <col min="18" max="18" width="18.5703125" style="2" customWidth="1"/>
    <col min="19" max="16384" width="16" style="2"/>
  </cols>
  <sheetData>
    <row r="1" spans="1:18" ht="33.75" customHeight="1" x14ac:dyDescent="0.25">
      <c r="A1" s="67" t="s">
        <v>106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18" x14ac:dyDescent="0.2">
      <c r="A2" s="3"/>
      <c r="B2" s="3"/>
      <c r="C2" s="3"/>
    </row>
    <row r="3" spans="1:18" ht="12.75" customHeight="1" x14ac:dyDescent="0.2">
      <c r="A3" s="61" t="s">
        <v>0</v>
      </c>
      <c r="B3" s="61" t="s">
        <v>46</v>
      </c>
      <c r="C3" s="32" t="s">
        <v>48</v>
      </c>
      <c r="D3" s="64" t="s">
        <v>96</v>
      </c>
      <c r="E3" s="65"/>
      <c r="F3" s="65"/>
      <c r="G3" s="65"/>
      <c r="H3" s="66"/>
      <c r="I3" s="64" t="s">
        <v>99</v>
      </c>
      <c r="J3" s="65"/>
      <c r="K3" s="65"/>
      <c r="L3" s="65"/>
      <c r="M3" s="66"/>
      <c r="N3" s="64" t="s">
        <v>100</v>
      </c>
      <c r="O3" s="65"/>
      <c r="P3" s="65"/>
      <c r="Q3" s="65"/>
      <c r="R3" s="66"/>
    </row>
    <row r="4" spans="1:18" ht="12.75" customHeight="1" x14ac:dyDescent="0.2">
      <c r="A4" s="61"/>
      <c r="B4" s="61"/>
      <c r="C4" s="53" t="s">
        <v>52</v>
      </c>
      <c r="D4" s="59" t="s">
        <v>63</v>
      </c>
      <c r="E4" s="59" t="s">
        <v>47</v>
      </c>
      <c r="F4" s="59" t="s">
        <v>94</v>
      </c>
      <c r="G4" s="59" t="s">
        <v>68</v>
      </c>
      <c r="H4" s="57" t="s">
        <v>98</v>
      </c>
      <c r="I4" s="59" t="s">
        <v>63</v>
      </c>
      <c r="J4" s="59" t="s">
        <v>95</v>
      </c>
      <c r="K4" s="59" t="s">
        <v>94</v>
      </c>
      <c r="L4" s="59" t="s">
        <v>68</v>
      </c>
      <c r="M4" s="57" t="s">
        <v>98</v>
      </c>
      <c r="N4" s="59" t="s">
        <v>63</v>
      </c>
      <c r="O4" s="59" t="s">
        <v>95</v>
      </c>
      <c r="P4" s="59" t="s">
        <v>94</v>
      </c>
      <c r="Q4" s="59" t="s">
        <v>68</v>
      </c>
      <c r="R4" s="57" t="s">
        <v>98</v>
      </c>
    </row>
    <row r="5" spans="1:18" ht="153" customHeight="1" x14ac:dyDescent="0.2">
      <c r="A5" s="61"/>
      <c r="B5" s="61"/>
      <c r="C5" s="54"/>
      <c r="D5" s="60"/>
      <c r="E5" s="60"/>
      <c r="F5" s="60"/>
      <c r="G5" s="60"/>
      <c r="H5" s="58"/>
      <c r="I5" s="60"/>
      <c r="J5" s="60"/>
      <c r="K5" s="60"/>
      <c r="L5" s="60"/>
      <c r="M5" s="58"/>
      <c r="N5" s="60"/>
      <c r="O5" s="60"/>
      <c r="P5" s="60"/>
      <c r="Q5" s="60"/>
      <c r="R5" s="58"/>
    </row>
    <row r="6" spans="1:18" ht="12" customHeight="1" x14ac:dyDescent="0.2">
      <c r="A6" s="5">
        <v>1</v>
      </c>
      <c r="B6" s="6" t="s">
        <v>1</v>
      </c>
      <c r="C6" s="7">
        <v>161</v>
      </c>
      <c r="D6" s="1">
        <v>1</v>
      </c>
      <c r="E6" s="1">
        <v>5012</v>
      </c>
      <c r="F6" s="8">
        <f>ROUND((E6*36*1.15*1.302*D6)/1000,1)</f>
        <v>270.2</v>
      </c>
      <c r="G6" s="9"/>
      <c r="H6" s="9">
        <f>SUM(F6+G6)</f>
        <v>270.2</v>
      </c>
      <c r="I6" s="1">
        <v>1</v>
      </c>
      <c r="J6" s="1">
        <v>5012</v>
      </c>
      <c r="K6" s="8">
        <f>ROUND((J6*36*1.15*1.302*I6)/1000,1)</f>
        <v>270.2</v>
      </c>
      <c r="L6" s="9">
        <f>ROUND(K6*0.2,1)</f>
        <v>54</v>
      </c>
      <c r="M6" s="9">
        <f>SUM(K6+L6)</f>
        <v>324.2</v>
      </c>
      <c r="N6" s="1">
        <v>1</v>
      </c>
      <c r="O6" s="1">
        <v>5012</v>
      </c>
      <c r="P6" s="8">
        <f>ROUND((O6*36*1.15*1.302*N6)/1000,1)</f>
        <v>270.2</v>
      </c>
      <c r="Q6" s="9">
        <f>ROUND(P6*0.2,1)</f>
        <v>54</v>
      </c>
      <c r="R6" s="9">
        <f>SUM(P6+Q6)</f>
        <v>324.2</v>
      </c>
    </row>
    <row r="7" spans="1:18" ht="12" customHeight="1" x14ac:dyDescent="0.2">
      <c r="A7" s="5">
        <f t="shared" ref="A7:A48" si="0">A6+1</f>
        <v>2</v>
      </c>
      <c r="B7" s="6" t="s">
        <v>2</v>
      </c>
      <c r="C7" s="7">
        <v>56</v>
      </c>
      <c r="D7" s="1">
        <v>1</v>
      </c>
      <c r="E7" s="1">
        <v>5012</v>
      </c>
      <c r="F7" s="8">
        <f t="shared" ref="F7:F48" si="1">ROUND((E7*36*1.15*1.302*D7)/1000,1)</f>
        <v>270.2</v>
      </c>
      <c r="G7" s="9"/>
      <c r="H7" s="9">
        <f t="shared" ref="H7:H48" si="2">SUM(F7+G7)</f>
        <v>270.2</v>
      </c>
      <c r="I7" s="1">
        <v>1</v>
      </c>
      <c r="J7" s="1">
        <v>5012</v>
      </c>
      <c r="K7" s="8">
        <f t="shared" ref="K7:K48" si="3">ROUND((J7*36*1.15*1.302*I7)/1000,1)</f>
        <v>270.2</v>
      </c>
      <c r="L7" s="9">
        <f t="shared" ref="L7:L48" si="4">ROUND(K7*0.2,1)</f>
        <v>54</v>
      </c>
      <c r="M7" s="9">
        <f t="shared" ref="M7:M48" si="5">SUM(K7+L7)</f>
        <v>324.2</v>
      </c>
      <c r="N7" s="1">
        <v>1</v>
      </c>
      <c r="O7" s="1">
        <v>5012</v>
      </c>
      <c r="P7" s="8">
        <f t="shared" ref="P7:P48" si="6">ROUND((O7*36*1.15*1.302*N7)/1000,1)</f>
        <v>270.2</v>
      </c>
      <c r="Q7" s="9">
        <f t="shared" ref="Q7:Q48" si="7">ROUND(P7*0.2,1)</f>
        <v>54</v>
      </c>
      <c r="R7" s="9">
        <f t="shared" ref="R7:R48" si="8">SUM(P7+Q7)</f>
        <v>324.2</v>
      </c>
    </row>
    <row r="8" spans="1:18" ht="12" customHeight="1" x14ac:dyDescent="0.2">
      <c r="A8" s="5">
        <f t="shared" si="0"/>
        <v>3</v>
      </c>
      <c r="B8" s="6" t="s">
        <v>3</v>
      </c>
      <c r="C8" s="7">
        <v>84</v>
      </c>
      <c r="D8" s="1">
        <v>1</v>
      </c>
      <c r="E8" s="1">
        <v>5012</v>
      </c>
      <c r="F8" s="8">
        <f t="shared" si="1"/>
        <v>270.2</v>
      </c>
      <c r="G8" s="9"/>
      <c r="H8" s="9">
        <f t="shared" si="2"/>
        <v>270.2</v>
      </c>
      <c r="I8" s="1">
        <v>1</v>
      </c>
      <c r="J8" s="1">
        <v>5012</v>
      </c>
      <c r="K8" s="8">
        <f t="shared" si="3"/>
        <v>270.2</v>
      </c>
      <c r="L8" s="9">
        <f t="shared" si="4"/>
        <v>54</v>
      </c>
      <c r="M8" s="9">
        <f t="shared" si="5"/>
        <v>324.2</v>
      </c>
      <c r="N8" s="1">
        <v>1</v>
      </c>
      <c r="O8" s="1">
        <v>5012</v>
      </c>
      <c r="P8" s="8">
        <f t="shared" si="6"/>
        <v>270.2</v>
      </c>
      <c r="Q8" s="9">
        <f t="shared" si="7"/>
        <v>54</v>
      </c>
      <c r="R8" s="9">
        <f t="shared" si="8"/>
        <v>324.2</v>
      </c>
    </row>
    <row r="9" spans="1:18" ht="12" customHeight="1" x14ac:dyDescent="0.2">
      <c r="A9" s="5">
        <f t="shared" si="0"/>
        <v>4</v>
      </c>
      <c r="B9" s="6" t="s">
        <v>4</v>
      </c>
      <c r="C9" s="7">
        <v>81</v>
      </c>
      <c r="D9" s="1">
        <v>1</v>
      </c>
      <c r="E9" s="1">
        <v>5012</v>
      </c>
      <c r="F9" s="8">
        <f t="shared" si="1"/>
        <v>270.2</v>
      </c>
      <c r="G9" s="9"/>
      <c r="H9" s="9">
        <f t="shared" si="2"/>
        <v>270.2</v>
      </c>
      <c r="I9" s="1">
        <v>1</v>
      </c>
      <c r="J9" s="1">
        <v>5012</v>
      </c>
      <c r="K9" s="8">
        <f t="shared" si="3"/>
        <v>270.2</v>
      </c>
      <c r="L9" s="9">
        <f t="shared" si="4"/>
        <v>54</v>
      </c>
      <c r="M9" s="9">
        <f t="shared" si="5"/>
        <v>324.2</v>
      </c>
      <c r="N9" s="1">
        <v>1</v>
      </c>
      <c r="O9" s="1">
        <v>5012</v>
      </c>
      <c r="P9" s="8">
        <f t="shared" si="6"/>
        <v>270.2</v>
      </c>
      <c r="Q9" s="9">
        <f t="shared" si="7"/>
        <v>54</v>
      </c>
      <c r="R9" s="9">
        <f t="shared" si="8"/>
        <v>324.2</v>
      </c>
    </row>
    <row r="10" spans="1:18" ht="12" customHeight="1" x14ac:dyDescent="0.2">
      <c r="A10" s="5">
        <f t="shared" si="0"/>
        <v>5</v>
      </c>
      <c r="B10" s="6" t="s">
        <v>5</v>
      </c>
      <c r="C10" s="7">
        <v>83</v>
      </c>
      <c r="D10" s="1">
        <v>1</v>
      </c>
      <c r="E10" s="1">
        <v>5012</v>
      </c>
      <c r="F10" s="8">
        <f t="shared" si="1"/>
        <v>270.2</v>
      </c>
      <c r="G10" s="9"/>
      <c r="H10" s="9">
        <f t="shared" si="2"/>
        <v>270.2</v>
      </c>
      <c r="I10" s="1">
        <v>1</v>
      </c>
      <c r="J10" s="1">
        <v>5012</v>
      </c>
      <c r="K10" s="8">
        <f t="shared" si="3"/>
        <v>270.2</v>
      </c>
      <c r="L10" s="9">
        <f t="shared" si="4"/>
        <v>54</v>
      </c>
      <c r="M10" s="9">
        <f t="shared" si="5"/>
        <v>324.2</v>
      </c>
      <c r="N10" s="1">
        <v>1</v>
      </c>
      <c r="O10" s="1">
        <v>5012</v>
      </c>
      <c r="P10" s="8">
        <f t="shared" si="6"/>
        <v>270.2</v>
      </c>
      <c r="Q10" s="9">
        <f t="shared" si="7"/>
        <v>54</v>
      </c>
      <c r="R10" s="9">
        <f t="shared" si="8"/>
        <v>324.2</v>
      </c>
    </row>
    <row r="11" spans="1:18" ht="12" customHeight="1" x14ac:dyDescent="0.2">
      <c r="A11" s="5">
        <f t="shared" si="0"/>
        <v>6</v>
      </c>
      <c r="B11" s="6" t="s">
        <v>6</v>
      </c>
      <c r="C11" s="7">
        <v>305</v>
      </c>
      <c r="D11" s="1">
        <v>2</v>
      </c>
      <c r="E11" s="1">
        <v>5012</v>
      </c>
      <c r="F11" s="8">
        <f t="shared" si="1"/>
        <v>540.29999999999995</v>
      </c>
      <c r="G11" s="9"/>
      <c r="H11" s="9">
        <f t="shared" si="2"/>
        <v>540.29999999999995</v>
      </c>
      <c r="I11" s="1">
        <v>2</v>
      </c>
      <c r="J11" s="1">
        <v>5012</v>
      </c>
      <c r="K11" s="8">
        <f t="shared" si="3"/>
        <v>540.29999999999995</v>
      </c>
      <c r="L11" s="9">
        <f t="shared" si="4"/>
        <v>108.1</v>
      </c>
      <c r="M11" s="9">
        <f t="shared" si="5"/>
        <v>648.4</v>
      </c>
      <c r="N11" s="1">
        <v>2</v>
      </c>
      <c r="O11" s="1">
        <v>5012</v>
      </c>
      <c r="P11" s="8">
        <f t="shared" si="6"/>
        <v>540.29999999999995</v>
      </c>
      <c r="Q11" s="9">
        <f t="shared" si="7"/>
        <v>108.1</v>
      </c>
      <c r="R11" s="9">
        <f t="shared" si="8"/>
        <v>648.4</v>
      </c>
    </row>
    <row r="12" spans="1:18" ht="12" customHeight="1" x14ac:dyDescent="0.2">
      <c r="A12" s="5">
        <f t="shared" si="0"/>
        <v>7</v>
      </c>
      <c r="B12" s="6" t="s">
        <v>7</v>
      </c>
      <c r="C12" s="7">
        <v>316</v>
      </c>
      <c r="D12" s="1">
        <v>2</v>
      </c>
      <c r="E12" s="1">
        <v>5012</v>
      </c>
      <c r="F12" s="8">
        <f t="shared" si="1"/>
        <v>540.29999999999995</v>
      </c>
      <c r="G12" s="9"/>
      <c r="H12" s="9">
        <f t="shared" si="2"/>
        <v>540.29999999999995</v>
      </c>
      <c r="I12" s="1">
        <v>2</v>
      </c>
      <c r="J12" s="1">
        <v>5012</v>
      </c>
      <c r="K12" s="8">
        <f t="shared" si="3"/>
        <v>540.29999999999995</v>
      </c>
      <c r="L12" s="9">
        <f t="shared" si="4"/>
        <v>108.1</v>
      </c>
      <c r="M12" s="9">
        <f t="shared" si="5"/>
        <v>648.4</v>
      </c>
      <c r="N12" s="1">
        <v>2</v>
      </c>
      <c r="O12" s="1">
        <v>5012</v>
      </c>
      <c r="P12" s="8">
        <f t="shared" si="6"/>
        <v>540.29999999999995</v>
      </c>
      <c r="Q12" s="9">
        <f t="shared" si="7"/>
        <v>108.1</v>
      </c>
      <c r="R12" s="9">
        <f t="shared" si="8"/>
        <v>648.4</v>
      </c>
    </row>
    <row r="13" spans="1:18" ht="12" customHeight="1" x14ac:dyDescent="0.2">
      <c r="A13" s="5">
        <f t="shared" si="0"/>
        <v>8</v>
      </c>
      <c r="B13" s="6" t="s">
        <v>8</v>
      </c>
      <c r="C13" s="7">
        <v>55</v>
      </c>
      <c r="D13" s="1">
        <v>1</v>
      </c>
      <c r="E13" s="1">
        <v>5012</v>
      </c>
      <c r="F13" s="8">
        <f t="shared" si="1"/>
        <v>270.2</v>
      </c>
      <c r="G13" s="9"/>
      <c r="H13" s="9">
        <f t="shared" si="2"/>
        <v>270.2</v>
      </c>
      <c r="I13" s="1">
        <v>1</v>
      </c>
      <c r="J13" s="1">
        <v>5012</v>
      </c>
      <c r="K13" s="8">
        <f t="shared" si="3"/>
        <v>270.2</v>
      </c>
      <c r="L13" s="9">
        <f t="shared" si="4"/>
        <v>54</v>
      </c>
      <c r="M13" s="9">
        <f t="shared" si="5"/>
        <v>324.2</v>
      </c>
      <c r="N13" s="1">
        <v>1</v>
      </c>
      <c r="O13" s="1">
        <v>5012</v>
      </c>
      <c r="P13" s="8">
        <f t="shared" si="6"/>
        <v>270.2</v>
      </c>
      <c r="Q13" s="9">
        <f t="shared" si="7"/>
        <v>54</v>
      </c>
      <c r="R13" s="9">
        <f t="shared" si="8"/>
        <v>324.2</v>
      </c>
    </row>
    <row r="14" spans="1:18" ht="12" customHeight="1" x14ac:dyDescent="0.2">
      <c r="A14" s="5">
        <f t="shared" si="0"/>
        <v>9</v>
      </c>
      <c r="B14" s="6" t="s">
        <v>10</v>
      </c>
      <c r="C14" s="7">
        <v>94</v>
      </c>
      <c r="D14" s="1">
        <v>1</v>
      </c>
      <c r="E14" s="1">
        <v>5012</v>
      </c>
      <c r="F14" s="8">
        <f t="shared" si="1"/>
        <v>270.2</v>
      </c>
      <c r="G14" s="9"/>
      <c r="H14" s="9">
        <f t="shared" si="2"/>
        <v>270.2</v>
      </c>
      <c r="I14" s="1">
        <v>1</v>
      </c>
      <c r="J14" s="1">
        <v>5012</v>
      </c>
      <c r="K14" s="8">
        <f t="shared" si="3"/>
        <v>270.2</v>
      </c>
      <c r="L14" s="9">
        <f t="shared" si="4"/>
        <v>54</v>
      </c>
      <c r="M14" s="9">
        <f t="shared" si="5"/>
        <v>324.2</v>
      </c>
      <c r="N14" s="1">
        <v>1</v>
      </c>
      <c r="O14" s="1">
        <v>5012</v>
      </c>
      <c r="P14" s="8">
        <f t="shared" si="6"/>
        <v>270.2</v>
      </c>
      <c r="Q14" s="9">
        <f t="shared" si="7"/>
        <v>54</v>
      </c>
      <c r="R14" s="9">
        <f t="shared" si="8"/>
        <v>324.2</v>
      </c>
    </row>
    <row r="15" spans="1:18" ht="12" customHeight="1" x14ac:dyDescent="0.2">
      <c r="A15" s="5">
        <f t="shared" si="0"/>
        <v>10</v>
      </c>
      <c r="B15" s="6" t="s">
        <v>11</v>
      </c>
      <c r="C15" s="7">
        <v>164</v>
      </c>
      <c r="D15" s="1">
        <v>1</v>
      </c>
      <c r="E15" s="1">
        <v>5012</v>
      </c>
      <c r="F15" s="8">
        <f t="shared" si="1"/>
        <v>270.2</v>
      </c>
      <c r="G15" s="9"/>
      <c r="H15" s="9">
        <f t="shared" si="2"/>
        <v>270.2</v>
      </c>
      <c r="I15" s="1">
        <v>1</v>
      </c>
      <c r="J15" s="1">
        <v>5012</v>
      </c>
      <c r="K15" s="8">
        <f t="shared" si="3"/>
        <v>270.2</v>
      </c>
      <c r="L15" s="9">
        <f t="shared" si="4"/>
        <v>54</v>
      </c>
      <c r="M15" s="9">
        <f t="shared" si="5"/>
        <v>324.2</v>
      </c>
      <c r="N15" s="1">
        <v>1</v>
      </c>
      <c r="O15" s="1">
        <v>5012</v>
      </c>
      <c r="P15" s="8">
        <f t="shared" si="6"/>
        <v>270.2</v>
      </c>
      <c r="Q15" s="9">
        <f t="shared" si="7"/>
        <v>54</v>
      </c>
      <c r="R15" s="9">
        <f t="shared" si="8"/>
        <v>324.2</v>
      </c>
    </row>
    <row r="16" spans="1:18" ht="12" customHeight="1" x14ac:dyDescent="0.2">
      <c r="A16" s="5">
        <f t="shared" si="0"/>
        <v>11</v>
      </c>
      <c r="B16" s="6" t="s">
        <v>12</v>
      </c>
      <c r="C16" s="7">
        <v>207</v>
      </c>
      <c r="D16" s="1">
        <v>1</v>
      </c>
      <c r="E16" s="1">
        <v>5012</v>
      </c>
      <c r="F16" s="8">
        <f t="shared" si="1"/>
        <v>270.2</v>
      </c>
      <c r="G16" s="9"/>
      <c r="H16" s="9">
        <f t="shared" si="2"/>
        <v>270.2</v>
      </c>
      <c r="I16" s="1">
        <v>1</v>
      </c>
      <c r="J16" s="1">
        <v>5012</v>
      </c>
      <c r="K16" s="8">
        <f t="shared" si="3"/>
        <v>270.2</v>
      </c>
      <c r="L16" s="9">
        <f t="shared" si="4"/>
        <v>54</v>
      </c>
      <c r="M16" s="9">
        <f t="shared" si="5"/>
        <v>324.2</v>
      </c>
      <c r="N16" s="1">
        <v>1</v>
      </c>
      <c r="O16" s="1">
        <v>5012</v>
      </c>
      <c r="P16" s="8">
        <f t="shared" si="6"/>
        <v>270.2</v>
      </c>
      <c r="Q16" s="9">
        <f t="shared" si="7"/>
        <v>54</v>
      </c>
      <c r="R16" s="9">
        <f t="shared" si="8"/>
        <v>324.2</v>
      </c>
    </row>
    <row r="17" spans="1:18" ht="12" customHeight="1" x14ac:dyDescent="0.2">
      <c r="A17" s="5">
        <f t="shared" si="0"/>
        <v>12</v>
      </c>
      <c r="B17" s="6" t="s">
        <v>13</v>
      </c>
      <c r="C17" s="7">
        <v>50</v>
      </c>
      <c r="D17" s="1">
        <v>1</v>
      </c>
      <c r="E17" s="1">
        <v>5012</v>
      </c>
      <c r="F17" s="8">
        <f t="shared" si="1"/>
        <v>270.2</v>
      </c>
      <c r="G17" s="9"/>
      <c r="H17" s="9">
        <f t="shared" si="2"/>
        <v>270.2</v>
      </c>
      <c r="I17" s="1">
        <v>1</v>
      </c>
      <c r="J17" s="1">
        <v>5012</v>
      </c>
      <c r="K17" s="8">
        <f t="shared" si="3"/>
        <v>270.2</v>
      </c>
      <c r="L17" s="9">
        <f t="shared" si="4"/>
        <v>54</v>
      </c>
      <c r="M17" s="9">
        <f t="shared" si="5"/>
        <v>324.2</v>
      </c>
      <c r="N17" s="1">
        <v>1</v>
      </c>
      <c r="O17" s="1">
        <v>5012</v>
      </c>
      <c r="P17" s="8">
        <f t="shared" si="6"/>
        <v>270.2</v>
      </c>
      <c r="Q17" s="9">
        <f t="shared" si="7"/>
        <v>54</v>
      </c>
      <c r="R17" s="9">
        <f t="shared" si="8"/>
        <v>324.2</v>
      </c>
    </row>
    <row r="18" spans="1:18" ht="12" customHeight="1" x14ac:dyDescent="0.2">
      <c r="A18" s="5">
        <f t="shared" si="0"/>
        <v>13</v>
      </c>
      <c r="B18" s="6" t="s">
        <v>14</v>
      </c>
      <c r="C18" s="7">
        <v>58</v>
      </c>
      <c r="D18" s="1">
        <v>1</v>
      </c>
      <c r="E18" s="1">
        <v>5012</v>
      </c>
      <c r="F18" s="8">
        <f t="shared" si="1"/>
        <v>270.2</v>
      </c>
      <c r="G18" s="9"/>
      <c r="H18" s="9">
        <f t="shared" si="2"/>
        <v>270.2</v>
      </c>
      <c r="I18" s="1">
        <v>1</v>
      </c>
      <c r="J18" s="1">
        <v>5012</v>
      </c>
      <c r="K18" s="8">
        <f t="shared" si="3"/>
        <v>270.2</v>
      </c>
      <c r="L18" s="9">
        <f t="shared" si="4"/>
        <v>54</v>
      </c>
      <c r="M18" s="9">
        <f t="shared" si="5"/>
        <v>324.2</v>
      </c>
      <c r="N18" s="1">
        <v>1</v>
      </c>
      <c r="O18" s="1">
        <v>5012</v>
      </c>
      <c r="P18" s="8">
        <f t="shared" si="6"/>
        <v>270.2</v>
      </c>
      <c r="Q18" s="9">
        <f t="shared" si="7"/>
        <v>54</v>
      </c>
      <c r="R18" s="9">
        <f t="shared" si="8"/>
        <v>324.2</v>
      </c>
    </row>
    <row r="19" spans="1:18" ht="12" customHeight="1" x14ac:dyDescent="0.2">
      <c r="A19" s="5">
        <f t="shared" si="0"/>
        <v>14</v>
      </c>
      <c r="B19" s="6" t="s">
        <v>15</v>
      </c>
      <c r="C19" s="7">
        <v>60</v>
      </c>
      <c r="D19" s="1">
        <v>1</v>
      </c>
      <c r="E19" s="1">
        <v>5012</v>
      </c>
      <c r="F19" s="8">
        <f t="shared" si="1"/>
        <v>270.2</v>
      </c>
      <c r="G19" s="9"/>
      <c r="H19" s="9">
        <f t="shared" si="2"/>
        <v>270.2</v>
      </c>
      <c r="I19" s="1">
        <v>1</v>
      </c>
      <c r="J19" s="1">
        <v>5012</v>
      </c>
      <c r="K19" s="8">
        <f t="shared" si="3"/>
        <v>270.2</v>
      </c>
      <c r="L19" s="9">
        <f t="shared" si="4"/>
        <v>54</v>
      </c>
      <c r="M19" s="9">
        <f t="shared" si="5"/>
        <v>324.2</v>
      </c>
      <c r="N19" s="1">
        <v>1</v>
      </c>
      <c r="O19" s="1">
        <v>5012</v>
      </c>
      <c r="P19" s="8">
        <f t="shared" si="6"/>
        <v>270.2</v>
      </c>
      <c r="Q19" s="9">
        <f t="shared" si="7"/>
        <v>54</v>
      </c>
      <c r="R19" s="9">
        <f t="shared" si="8"/>
        <v>324.2</v>
      </c>
    </row>
    <row r="20" spans="1:18" ht="12" customHeight="1" x14ac:dyDescent="0.2">
      <c r="A20" s="5">
        <f t="shared" si="0"/>
        <v>15</v>
      </c>
      <c r="B20" s="13" t="s">
        <v>16</v>
      </c>
      <c r="C20" s="7">
        <v>92</v>
      </c>
      <c r="D20" s="1">
        <v>1</v>
      </c>
      <c r="E20" s="1">
        <v>5012</v>
      </c>
      <c r="F20" s="8">
        <f t="shared" si="1"/>
        <v>270.2</v>
      </c>
      <c r="G20" s="9"/>
      <c r="H20" s="9">
        <f t="shared" si="2"/>
        <v>270.2</v>
      </c>
      <c r="I20" s="1">
        <v>1</v>
      </c>
      <c r="J20" s="1">
        <v>5012</v>
      </c>
      <c r="K20" s="8">
        <f t="shared" si="3"/>
        <v>270.2</v>
      </c>
      <c r="L20" s="9">
        <f t="shared" si="4"/>
        <v>54</v>
      </c>
      <c r="M20" s="9">
        <f t="shared" si="5"/>
        <v>324.2</v>
      </c>
      <c r="N20" s="1">
        <v>1</v>
      </c>
      <c r="O20" s="1">
        <v>5012</v>
      </c>
      <c r="P20" s="8">
        <f t="shared" si="6"/>
        <v>270.2</v>
      </c>
      <c r="Q20" s="9">
        <f t="shared" si="7"/>
        <v>54</v>
      </c>
      <c r="R20" s="9">
        <f t="shared" si="8"/>
        <v>324.2</v>
      </c>
    </row>
    <row r="21" spans="1:18" ht="12" customHeight="1" x14ac:dyDescent="0.2">
      <c r="A21" s="5">
        <f t="shared" si="0"/>
        <v>16</v>
      </c>
      <c r="B21" s="6" t="s">
        <v>17</v>
      </c>
      <c r="C21" s="14">
        <v>105</v>
      </c>
      <c r="D21" s="1">
        <v>1</v>
      </c>
      <c r="E21" s="1">
        <v>5012</v>
      </c>
      <c r="F21" s="8">
        <f t="shared" si="1"/>
        <v>270.2</v>
      </c>
      <c r="G21" s="9"/>
      <c r="H21" s="9">
        <f t="shared" si="2"/>
        <v>270.2</v>
      </c>
      <c r="I21" s="1">
        <v>1</v>
      </c>
      <c r="J21" s="1">
        <v>5012</v>
      </c>
      <c r="K21" s="8">
        <f t="shared" si="3"/>
        <v>270.2</v>
      </c>
      <c r="L21" s="9">
        <f t="shared" si="4"/>
        <v>54</v>
      </c>
      <c r="M21" s="9">
        <f t="shared" si="5"/>
        <v>324.2</v>
      </c>
      <c r="N21" s="1">
        <v>1</v>
      </c>
      <c r="O21" s="1">
        <v>5012</v>
      </c>
      <c r="P21" s="8">
        <f t="shared" si="6"/>
        <v>270.2</v>
      </c>
      <c r="Q21" s="9">
        <f t="shared" si="7"/>
        <v>54</v>
      </c>
      <c r="R21" s="9">
        <f t="shared" si="8"/>
        <v>324.2</v>
      </c>
    </row>
    <row r="22" spans="1:18" ht="12" customHeight="1" x14ac:dyDescent="0.2">
      <c r="A22" s="5">
        <f t="shared" si="0"/>
        <v>17</v>
      </c>
      <c r="B22" s="6" t="s">
        <v>18</v>
      </c>
      <c r="C22" s="7">
        <v>40</v>
      </c>
      <c r="D22" s="1"/>
      <c r="E22" s="1">
        <v>5012</v>
      </c>
      <c r="F22" s="8">
        <f t="shared" si="1"/>
        <v>0</v>
      </c>
      <c r="G22" s="9"/>
      <c r="H22" s="9">
        <f t="shared" si="2"/>
        <v>0</v>
      </c>
      <c r="I22" s="1"/>
      <c r="J22" s="1">
        <v>5012</v>
      </c>
      <c r="K22" s="8">
        <f t="shared" si="3"/>
        <v>0</v>
      </c>
      <c r="L22" s="9">
        <f t="shared" si="4"/>
        <v>0</v>
      </c>
      <c r="M22" s="9">
        <f t="shared" si="5"/>
        <v>0</v>
      </c>
      <c r="N22" s="1"/>
      <c r="O22" s="1">
        <v>5012</v>
      </c>
      <c r="P22" s="8">
        <f t="shared" si="6"/>
        <v>0</v>
      </c>
      <c r="Q22" s="9">
        <f t="shared" si="7"/>
        <v>0</v>
      </c>
      <c r="R22" s="9">
        <f t="shared" si="8"/>
        <v>0</v>
      </c>
    </row>
    <row r="23" spans="1:18" ht="12" customHeight="1" x14ac:dyDescent="0.2">
      <c r="A23" s="5">
        <f t="shared" si="0"/>
        <v>18</v>
      </c>
      <c r="B23" s="6" t="s">
        <v>19</v>
      </c>
      <c r="C23" s="7">
        <v>50</v>
      </c>
      <c r="D23" s="1">
        <v>1</v>
      </c>
      <c r="E23" s="1">
        <v>5012</v>
      </c>
      <c r="F23" s="8">
        <f t="shared" si="1"/>
        <v>270.2</v>
      </c>
      <c r="G23" s="9"/>
      <c r="H23" s="9">
        <f t="shared" si="2"/>
        <v>270.2</v>
      </c>
      <c r="I23" s="1">
        <v>1</v>
      </c>
      <c r="J23" s="1">
        <v>5012</v>
      </c>
      <c r="K23" s="8">
        <f t="shared" si="3"/>
        <v>270.2</v>
      </c>
      <c r="L23" s="9">
        <f t="shared" si="4"/>
        <v>54</v>
      </c>
      <c r="M23" s="9">
        <f t="shared" si="5"/>
        <v>324.2</v>
      </c>
      <c r="N23" s="1">
        <v>1</v>
      </c>
      <c r="O23" s="1">
        <v>5012</v>
      </c>
      <c r="P23" s="8">
        <f t="shared" si="6"/>
        <v>270.2</v>
      </c>
      <c r="Q23" s="9">
        <f t="shared" si="7"/>
        <v>54</v>
      </c>
      <c r="R23" s="9">
        <f t="shared" si="8"/>
        <v>324.2</v>
      </c>
    </row>
    <row r="24" spans="1:18" ht="12" customHeight="1" x14ac:dyDescent="0.2">
      <c r="A24" s="5">
        <f t="shared" si="0"/>
        <v>19</v>
      </c>
      <c r="B24" s="6" t="s">
        <v>20</v>
      </c>
      <c r="C24" s="7">
        <v>63</v>
      </c>
      <c r="D24" s="1">
        <v>1</v>
      </c>
      <c r="E24" s="1">
        <v>5012</v>
      </c>
      <c r="F24" s="8">
        <f t="shared" si="1"/>
        <v>270.2</v>
      </c>
      <c r="G24" s="9"/>
      <c r="H24" s="9">
        <f t="shared" si="2"/>
        <v>270.2</v>
      </c>
      <c r="I24" s="1">
        <v>1</v>
      </c>
      <c r="J24" s="1">
        <v>5012</v>
      </c>
      <c r="K24" s="8">
        <f t="shared" si="3"/>
        <v>270.2</v>
      </c>
      <c r="L24" s="9">
        <f t="shared" si="4"/>
        <v>54</v>
      </c>
      <c r="M24" s="9">
        <f t="shared" si="5"/>
        <v>324.2</v>
      </c>
      <c r="N24" s="1">
        <v>1</v>
      </c>
      <c r="O24" s="1">
        <v>5012</v>
      </c>
      <c r="P24" s="8">
        <f t="shared" si="6"/>
        <v>270.2</v>
      </c>
      <c r="Q24" s="9">
        <f t="shared" si="7"/>
        <v>54</v>
      </c>
      <c r="R24" s="9">
        <f t="shared" si="8"/>
        <v>324.2</v>
      </c>
    </row>
    <row r="25" spans="1:18" ht="12" customHeight="1" x14ac:dyDescent="0.2">
      <c r="A25" s="5">
        <f t="shared" si="0"/>
        <v>20</v>
      </c>
      <c r="B25" s="6" t="s">
        <v>21</v>
      </c>
      <c r="C25" s="7">
        <v>79</v>
      </c>
      <c r="D25" s="1">
        <v>1</v>
      </c>
      <c r="E25" s="1">
        <v>5012</v>
      </c>
      <c r="F25" s="8">
        <f t="shared" si="1"/>
        <v>270.2</v>
      </c>
      <c r="G25" s="9"/>
      <c r="H25" s="9">
        <f t="shared" si="2"/>
        <v>270.2</v>
      </c>
      <c r="I25" s="1">
        <v>1</v>
      </c>
      <c r="J25" s="1">
        <v>5012</v>
      </c>
      <c r="K25" s="8">
        <f t="shared" si="3"/>
        <v>270.2</v>
      </c>
      <c r="L25" s="9">
        <f t="shared" si="4"/>
        <v>54</v>
      </c>
      <c r="M25" s="9">
        <f t="shared" si="5"/>
        <v>324.2</v>
      </c>
      <c r="N25" s="1">
        <v>1</v>
      </c>
      <c r="O25" s="1">
        <v>5012</v>
      </c>
      <c r="P25" s="8">
        <f t="shared" si="6"/>
        <v>270.2</v>
      </c>
      <c r="Q25" s="9">
        <f t="shared" si="7"/>
        <v>54</v>
      </c>
      <c r="R25" s="9">
        <f t="shared" si="8"/>
        <v>324.2</v>
      </c>
    </row>
    <row r="26" spans="1:18" ht="12" customHeight="1" x14ac:dyDescent="0.2">
      <c r="A26" s="5">
        <f t="shared" si="0"/>
        <v>21</v>
      </c>
      <c r="B26" s="6" t="s">
        <v>22</v>
      </c>
      <c r="C26" s="7">
        <v>63</v>
      </c>
      <c r="D26" s="1">
        <v>1</v>
      </c>
      <c r="E26" s="1">
        <v>5012</v>
      </c>
      <c r="F26" s="8">
        <f t="shared" si="1"/>
        <v>270.2</v>
      </c>
      <c r="G26" s="9"/>
      <c r="H26" s="9">
        <f t="shared" si="2"/>
        <v>270.2</v>
      </c>
      <c r="I26" s="1">
        <v>1</v>
      </c>
      <c r="J26" s="1">
        <v>5012</v>
      </c>
      <c r="K26" s="8">
        <f t="shared" si="3"/>
        <v>270.2</v>
      </c>
      <c r="L26" s="9">
        <f t="shared" si="4"/>
        <v>54</v>
      </c>
      <c r="M26" s="9">
        <f t="shared" si="5"/>
        <v>324.2</v>
      </c>
      <c r="N26" s="1">
        <v>1</v>
      </c>
      <c r="O26" s="1">
        <v>5012</v>
      </c>
      <c r="P26" s="8">
        <f t="shared" si="6"/>
        <v>270.2</v>
      </c>
      <c r="Q26" s="9">
        <f t="shared" si="7"/>
        <v>54</v>
      </c>
      <c r="R26" s="9">
        <f t="shared" si="8"/>
        <v>324.2</v>
      </c>
    </row>
    <row r="27" spans="1:18" ht="12" customHeight="1" x14ac:dyDescent="0.2">
      <c r="A27" s="5">
        <f t="shared" si="0"/>
        <v>22</v>
      </c>
      <c r="B27" s="6" t="s">
        <v>23</v>
      </c>
      <c r="C27" s="7">
        <v>85</v>
      </c>
      <c r="D27" s="1">
        <v>1</v>
      </c>
      <c r="E27" s="1">
        <v>5012</v>
      </c>
      <c r="F27" s="8">
        <f t="shared" si="1"/>
        <v>270.2</v>
      </c>
      <c r="G27" s="9"/>
      <c r="H27" s="9">
        <f t="shared" si="2"/>
        <v>270.2</v>
      </c>
      <c r="I27" s="1">
        <v>1</v>
      </c>
      <c r="J27" s="1">
        <v>5012</v>
      </c>
      <c r="K27" s="8">
        <f t="shared" si="3"/>
        <v>270.2</v>
      </c>
      <c r="L27" s="9">
        <f t="shared" si="4"/>
        <v>54</v>
      </c>
      <c r="M27" s="9">
        <f t="shared" si="5"/>
        <v>324.2</v>
      </c>
      <c r="N27" s="1">
        <v>1</v>
      </c>
      <c r="O27" s="1">
        <v>5012</v>
      </c>
      <c r="P27" s="8">
        <f t="shared" si="6"/>
        <v>270.2</v>
      </c>
      <c r="Q27" s="9">
        <f t="shared" si="7"/>
        <v>54</v>
      </c>
      <c r="R27" s="9">
        <f t="shared" si="8"/>
        <v>324.2</v>
      </c>
    </row>
    <row r="28" spans="1:18" ht="12" customHeight="1" x14ac:dyDescent="0.2">
      <c r="A28" s="5">
        <f t="shared" si="0"/>
        <v>23</v>
      </c>
      <c r="B28" s="6" t="s">
        <v>50</v>
      </c>
      <c r="C28" s="7">
        <v>307</v>
      </c>
      <c r="D28" s="1">
        <v>2</v>
      </c>
      <c r="E28" s="1">
        <v>5012</v>
      </c>
      <c r="F28" s="8">
        <f t="shared" si="1"/>
        <v>540.29999999999995</v>
      </c>
      <c r="G28" s="9"/>
      <c r="H28" s="9">
        <f t="shared" si="2"/>
        <v>540.29999999999995</v>
      </c>
      <c r="I28" s="1">
        <v>2</v>
      </c>
      <c r="J28" s="1">
        <v>5012</v>
      </c>
      <c r="K28" s="8">
        <f t="shared" si="3"/>
        <v>540.29999999999995</v>
      </c>
      <c r="L28" s="9">
        <f t="shared" si="4"/>
        <v>108.1</v>
      </c>
      <c r="M28" s="9">
        <f t="shared" si="5"/>
        <v>648.4</v>
      </c>
      <c r="N28" s="1">
        <v>2</v>
      </c>
      <c r="O28" s="1">
        <v>5012</v>
      </c>
      <c r="P28" s="8">
        <f t="shared" si="6"/>
        <v>540.29999999999995</v>
      </c>
      <c r="Q28" s="9">
        <f t="shared" si="7"/>
        <v>108.1</v>
      </c>
      <c r="R28" s="9">
        <f t="shared" si="8"/>
        <v>648.4</v>
      </c>
    </row>
    <row r="29" spans="1:18" ht="12" customHeight="1" x14ac:dyDescent="0.2">
      <c r="A29" s="5">
        <f t="shared" si="0"/>
        <v>24</v>
      </c>
      <c r="B29" s="6" t="s">
        <v>24</v>
      </c>
      <c r="C29" s="7">
        <v>51</v>
      </c>
      <c r="D29" s="1">
        <v>1</v>
      </c>
      <c r="E29" s="1">
        <v>5012</v>
      </c>
      <c r="F29" s="8">
        <f t="shared" si="1"/>
        <v>270.2</v>
      </c>
      <c r="G29" s="9"/>
      <c r="H29" s="9">
        <f t="shared" si="2"/>
        <v>270.2</v>
      </c>
      <c r="I29" s="1">
        <v>1</v>
      </c>
      <c r="J29" s="1">
        <v>5012</v>
      </c>
      <c r="K29" s="8">
        <f t="shared" si="3"/>
        <v>270.2</v>
      </c>
      <c r="L29" s="9">
        <f t="shared" si="4"/>
        <v>54</v>
      </c>
      <c r="M29" s="9">
        <f t="shared" si="5"/>
        <v>324.2</v>
      </c>
      <c r="N29" s="1">
        <v>1</v>
      </c>
      <c r="O29" s="1">
        <v>5012</v>
      </c>
      <c r="P29" s="8">
        <f t="shared" si="6"/>
        <v>270.2</v>
      </c>
      <c r="Q29" s="9">
        <f t="shared" si="7"/>
        <v>54</v>
      </c>
      <c r="R29" s="9">
        <f t="shared" si="8"/>
        <v>324.2</v>
      </c>
    </row>
    <row r="30" spans="1:18" ht="12" customHeight="1" x14ac:dyDescent="0.2">
      <c r="A30" s="5">
        <f t="shared" si="0"/>
        <v>25</v>
      </c>
      <c r="B30" s="6" t="s">
        <v>25</v>
      </c>
      <c r="C30" s="7">
        <v>71</v>
      </c>
      <c r="D30" s="1">
        <v>1</v>
      </c>
      <c r="E30" s="1">
        <v>5012</v>
      </c>
      <c r="F30" s="8">
        <f t="shared" si="1"/>
        <v>270.2</v>
      </c>
      <c r="G30" s="9"/>
      <c r="H30" s="9">
        <f t="shared" si="2"/>
        <v>270.2</v>
      </c>
      <c r="I30" s="1">
        <v>1</v>
      </c>
      <c r="J30" s="1">
        <v>5012</v>
      </c>
      <c r="K30" s="8">
        <f t="shared" si="3"/>
        <v>270.2</v>
      </c>
      <c r="L30" s="9">
        <f t="shared" si="4"/>
        <v>54</v>
      </c>
      <c r="M30" s="9">
        <f t="shared" si="5"/>
        <v>324.2</v>
      </c>
      <c r="N30" s="1">
        <v>1</v>
      </c>
      <c r="O30" s="1">
        <v>5012</v>
      </c>
      <c r="P30" s="8">
        <f t="shared" si="6"/>
        <v>270.2</v>
      </c>
      <c r="Q30" s="9">
        <f t="shared" si="7"/>
        <v>54</v>
      </c>
      <c r="R30" s="9">
        <f t="shared" si="8"/>
        <v>324.2</v>
      </c>
    </row>
    <row r="31" spans="1:18" ht="12" customHeight="1" x14ac:dyDescent="0.2">
      <c r="A31" s="5">
        <f t="shared" si="0"/>
        <v>26</v>
      </c>
      <c r="B31" s="13" t="s">
        <v>26</v>
      </c>
      <c r="C31" s="7">
        <v>98</v>
      </c>
      <c r="D31" s="1">
        <v>1</v>
      </c>
      <c r="E31" s="1">
        <v>5012</v>
      </c>
      <c r="F31" s="8">
        <f t="shared" si="1"/>
        <v>270.2</v>
      </c>
      <c r="G31" s="9"/>
      <c r="H31" s="9">
        <f t="shared" si="2"/>
        <v>270.2</v>
      </c>
      <c r="I31" s="1">
        <v>1</v>
      </c>
      <c r="J31" s="1">
        <v>5012</v>
      </c>
      <c r="K31" s="8">
        <f t="shared" si="3"/>
        <v>270.2</v>
      </c>
      <c r="L31" s="9">
        <f t="shared" si="4"/>
        <v>54</v>
      </c>
      <c r="M31" s="9">
        <f t="shared" si="5"/>
        <v>324.2</v>
      </c>
      <c r="N31" s="1">
        <v>1</v>
      </c>
      <c r="O31" s="1">
        <v>5012</v>
      </c>
      <c r="P31" s="8">
        <f t="shared" si="6"/>
        <v>270.2</v>
      </c>
      <c r="Q31" s="9">
        <f t="shared" si="7"/>
        <v>54</v>
      </c>
      <c r="R31" s="9">
        <f t="shared" si="8"/>
        <v>324.2</v>
      </c>
    </row>
    <row r="32" spans="1:18" ht="12" customHeight="1" x14ac:dyDescent="0.2">
      <c r="A32" s="5">
        <f t="shared" si="0"/>
        <v>27</v>
      </c>
      <c r="B32" s="6" t="s">
        <v>27</v>
      </c>
      <c r="C32" s="14">
        <v>105</v>
      </c>
      <c r="D32" s="1">
        <v>1</v>
      </c>
      <c r="E32" s="1">
        <v>5012</v>
      </c>
      <c r="F32" s="8">
        <f t="shared" si="1"/>
        <v>270.2</v>
      </c>
      <c r="G32" s="9"/>
      <c r="H32" s="9">
        <f t="shared" si="2"/>
        <v>270.2</v>
      </c>
      <c r="I32" s="1">
        <v>1</v>
      </c>
      <c r="J32" s="1">
        <v>5012</v>
      </c>
      <c r="K32" s="8">
        <f t="shared" si="3"/>
        <v>270.2</v>
      </c>
      <c r="L32" s="9">
        <f t="shared" si="4"/>
        <v>54</v>
      </c>
      <c r="M32" s="9">
        <f t="shared" si="5"/>
        <v>324.2</v>
      </c>
      <c r="N32" s="1">
        <v>1</v>
      </c>
      <c r="O32" s="1">
        <v>5012</v>
      </c>
      <c r="P32" s="8">
        <f t="shared" si="6"/>
        <v>270.2</v>
      </c>
      <c r="Q32" s="9">
        <f t="shared" si="7"/>
        <v>54</v>
      </c>
      <c r="R32" s="9">
        <f t="shared" si="8"/>
        <v>324.2</v>
      </c>
    </row>
    <row r="33" spans="1:18" ht="12" customHeight="1" x14ac:dyDescent="0.2">
      <c r="A33" s="5">
        <f t="shared" si="0"/>
        <v>28</v>
      </c>
      <c r="B33" s="6" t="s">
        <v>28</v>
      </c>
      <c r="C33" s="7">
        <v>46</v>
      </c>
      <c r="D33" s="1">
        <v>1</v>
      </c>
      <c r="E33" s="1">
        <v>5012</v>
      </c>
      <c r="F33" s="8">
        <f t="shared" si="1"/>
        <v>270.2</v>
      </c>
      <c r="G33" s="9"/>
      <c r="H33" s="9">
        <f t="shared" si="2"/>
        <v>270.2</v>
      </c>
      <c r="I33" s="1">
        <v>1</v>
      </c>
      <c r="J33" s="1">
        <v>5012</v>
      </c>
      <c r="K33" s="8">
        <f t="shared" si="3"/>
        <v>270.2</v>
      </c>
      <c r="L33" s="9">
        <f t="shared" si="4"/>
        <v>54</v>
      </c>
      <c r="M33" s="9">
        <f t="shared" si="5"/>
        <v>324.2</v>
      </c>
      <c r="N33" s="1">
        <v>1</v>
      </c>
      <c r="O33" s="1">
        <v>5012</v>
      </c>
      <c r="P33" s="8">
        <f t="shared" si="6"/>
        <v>270.2</v>
      </c>
      <c r="Q33" s="9">
        <f t="shared" si="7"/>
        <v>54</v>
      </c>
      <c r="R33" s="9">
        <f t="shared" si="8"/>
        <v>324.2</v>
      </c>
    </row>
    <row r="34" spans="1:18" ht="12" customHeight="1" x14ac:dyDescent="0.2">
      <c r="A34" s="5">
        <f t="shared" si="0"/>
        <v>29</v>
      </c>
      <c r="B34" s="6" t="s">
        <v>29</v>
      </c>
      <c r="C34" s="7">
        <v>128</v>
      </c>
      <c r="D34" s="1">
        <v>1</v>
      </c>
      <c r="E34" s="1">
        <v>5012</v>
      </c>
      <c r="F34" s="8">
        <f t="shared" si="1"/>
        <v>270.2</v>
      </c>
      <c r="G34" s="9"/>
      <c r="H34" s="9">
        <f t="shared" si="2"/>
        <v>270.2</v>
      </c>
      <c r="I34" s="1">
        <v>1</v>
      </c>
      <c r="J34" s="1">
        <v>5012</v>
      </c>
      <c r="K34" s="8">
        <f t="shared" si="3"/>
        <v>270.2</v>
      </c>
      <c r="L34" s="9">
        <f t="shared" si="4"/>
        <v>54</v>
      </c>
      <c r="M34" s="9">
        <f t="shared" si="5"/>
        <v>324.2</v>
      </c>
      <c r="N34" s="1">
        <v>1</v>
      </c>
      <c r="O34" s="1">
        <v>5012</v>
      </c>
      <c r="P34" s="8">
        <f t="shared" si="6"/>
        <v>270.2</v>
      </c>
      <c r="Q34" s="9">
        <f t="shared" si="7"/>
        <v>54</v>
      </c>
      <c r="R34" s="9">
        <f t="shared" si="8"/>
        <v>324.2</v>
      </c>
    </row>
    <row r="35" spans="1:18" ht="12" customHeight="1" x14ac:dyDescent="0.2">
      <c r="A35" s="5">
        <f t="shared" si="0"/>
        <v>30</v>
      </c>
      <c r="B35" s="6" t="s">
        <v>30</v>
      </c>
      <c r="C35" s="7">
        <v>68</v>
      </c>
      <c r="D35" s="1">
        <v>1</v>
      </c>
      <c r="E35" s="1">
        <v>5012</v>
      </c>
      <c r="F35" s="8">
        <f t="shared" si="1"/>
        <v>270.2</v>
      </c>
      <c r="G35" s="9"/>
      <c r="H35" s="9">
        <f t="shared" si="2"/>
        <v>270.2</v>
      </c>
      <c r="I35" s="1">
        <v>1</v>
      </c>
      <c r="J35" s="1">
        <v>5012</v>
      </c>
      <c r="K35" s="8">
        <f t="shared" si="3"/>
        <v>270.2</v>
      </c>
      <c r="L35" s="9">
        <f t="shared" si="4"/>
        <v>54</v>
      </c>
      <c r="M35" s="9">
        <f t="shared" si="5"/>
        <v>324.2</v>
      </c>
      <c r="N35" s="1">
        <v>1</v>
      </c>
      <c r="O35" s="1">
        <v>5012</v>
      </c>
      <c r="P35" s="8">
        <f t="shared" si="6"/>
        <v>270.2</v>
      </c>
      <c r="Q35" s="9">
        <f t="shared" si="7"/>
        <v>54</v>
      </c>
      <c r="R35" s="9">
        <f t="shared" si="8"/>
        <v>324.2</v>
      </c>
    </row>
    <row r="36" spans="1:18" ht="12" customHeight="1" x14ac:dyDescent="0.2">
      <c r="A36" s="5">
        <f t="shared" si="0"/>
        <v>31</v>
      </c>
      <c r="B36" s="6" t="s">
        <v>31</v>
      </c>
      <c r="C36" s="7">
        <v>90</v>
      </c>
      <c r="D36" s="1">
        <v>1</v>
      </c>
      <c r="E36" s="1">
        <v>5012</v>
      </c>
      <c r="F36" s="8">
        <f t="shared" si="1"/>
        <v>270.2</v>
      </c>
      <c r="G36" s="9"/>
      <c r="H36" s="9">
        <f t="shared" si="2"/>
        <v>270.2</v>
      </c>
      <c r="I36" s="1">
        <v>1</v>
      </c>
      <c r="J36" s="1">
        <v>5012</v>
      </c>
      <c r="K36" s="8">
        <f t="shared" si="3"/>
        <v>270.2</v>
      </c>
      <c r="L36" s="9">
        <f t="shared" si="4"/>
        <v>54</v>
      </c>
      <c r="M36" s="9">
        <f t="shared" si="5"/>
        <v>324.2</v>
      </c>
      <c r="N36" s="1">
        <v>1</v>
      </c>
      <c r="O36" s="1">
        <v>5012</v>
      </c>
      <c r="P36" s="8">
        <f t="shared" si="6"/>
        <v>270.2</v>
      </c>
      <c r="Q36" s="9">
        <f t="shared" si="7"/>
        <v>54</v>
      </c>
      <c r="R36" s="9">
        <f t="shared" si="8"/>
        <v>324.2</v>
      </c>
    </row>
    <row r="37" spans="1:18" ht="12" customHeight="1" x14ac:dyDescent="0.2">
      <c r="A37" s="5">
        <f t="shared" si="0"/>
        <v>32</v>
      </c>
      <c r="B37" s="6" t="s">
        <v>32</v>
      </c>
      <c r="C37" s="7">
        <v>55</v>
      </c>
      <c r="D37" s="1">
        <v>1</v>
      </c>
      <c r="E37" s="1">
        <v>5012</v>
      </c>
      <c r="F37" s="8">
        <f t="shared" si="1"/>
        <v>270.2</v>
      </c>
      <c r="G37" s="9"/>
      <c r="H37" s="9">
        <f t="shared" si="2"/>
        <v>270.2</v>
      </c>
      <c r="I37" s="1">
        <v>1</v>
      </c>
      <c r="J37" s="1">
        <v>5012</v>
      </c>
      <c r="K37" s="8">
        <f t="shared" si="3"/>
        <v>270.2</v>
      </c>
      <c r="L37" s="9">
        <f t="shared" si="4"/>
        <v>54</v>
      </c>
      <c r="M37" s="9">
        <f t="shared" si="5"/>
        <v>324.2</v>
      </c>
      <c r="N37" s="1">
        <v>1</v>
      </c>
      <c r="O37" s="1">
        <v>5012</v>
      </c>
      <c r="P37" s="8">
        <f t="shared" si="6"/>
        <v>270.2</v>
      </c>
      <c r="Q37" s="9">
        <f t="shared" si="7"/>
        <v>54</v>
      </c>
      <c r="R37" s="9">
        <f t="shared" si="8"/>
        <v>324.2</v>
      </c>
    </row>
    <row r="38" spans="1:18" ht="12" customHeight="1" x14ac:dyDescent="0.2">
      <c r="A38" s="5">
        <f t="shared" si="0"/>
        <v>33</v>
      </c>
      <c r="B38" s="6" t="s">
        <v>33</v>
      </c>
      <c r="C38" s="7">
        <v>59</v>
      </c>
      <c r="D38" s="1">
        <v>1</v>
      </c>
      <c r="E38" s="1">
        <v>5012</v>
      </c>
      <c r="F38" s="8">
        <f t="shared" si="1"/>
        <v>270.2</v>
      </c>
      <c r="G38" s="9"/>
      <c r="H38" s="9">
        <f t="shared" si="2"/>
        <v>270.2</v>
      </c>
      <c r="I38" s="1">
        <v>1</v>
      </c>
      <c r="J38" s="1">
        <v>5012</v>
      </c>
      <c r="K38" s="8">
        <f t="shared" si="3"/>
        <v>270.2</v>
      </c>
      <c r="L38" s="9">
        <f t="shared" si="4"/>
        <v>54</v>
      </c>
      <c r="M38" s="9">
        <f t="shared" si="5"/>
        <v>324.2</v>
      </c>
      <c r="N38" s="1">
        <v>1</v>
      </c>
      <c r="O38" s="1">
        <v>5012</v>
      </c>
      <c r="P38" s="8">
        <f t="shared" si="6"/>
        <v>270.2</v>
      </c>
      <c r="Q38" s="9">
        <f t="shared" si="7"/>
        <v>54</v>
      </c>
      <c r="R38" s="9">
        <f t="shared" si="8"/>
        <v>324.2</v>
      </c>
    </row>
    <row r="39" spans="1:18" ht="12" customHeight="1" x14ac:dyDescent="0.2">
      <c r="A39" s="5">
        <f t="shared" si="0"/>
        <v>34</v>
      </c>
      <c r="B39" s="13" t="s">
        <v>34</v>
      </c>
      <c r="C39" s="7">
        <v>98</v>
      </c>
      <c r="D39" s="1">
        <v>1</v>
      </c>
      <c r="E39" s="1">
        <v>5012</v>
      </c>
      <c r="F39" s="8">
        <f t="shared" si="1"/>
        <v>270.2</v>
      </c>
      <c r="G39" s="9"/>
      <c r="H39" s="9">
        <f t="shared" si="2"/>
        <v>270.2</v>
      </c>
      <c r="I39" s="1">
        <v>1</v>
      </c>
      <c r="J39" s="1">
        <v>5012</v>
      </c>
      <c r="K39" s="8">
        <f t="shared" si="3"/>
        <v>270.2</v>
      </c>
      <c r="L39" s="9">
        <f t="shared" si="4"/>
        <v>54</v>
      </c>
      <c r="M39" s="9">
        <f t="shared" si="5"/>
        <v>324.2</v>
      </c>
      <c r="N39" s="1">
        <v>1</v>
      </c>
      <c r="O39" s="1">
        <v>5012</v>
      </c>
      <c r="P39" s="8">
        <f t="shared" si="6"/>
        <v>270.2</v>
      </c>
      <c r="Q39" s="9">
        <f t="shared" si="7"/>
        <v>54</v>
      </c>
      <c r="R39" s="9">
        <f t="shared" si="8"/>
        <v>324.2</v>
      </c>
    </row>
    <row r="40" spans="1:18" ht="12" customHeight="1" x14ac:dyDescent="0.2">
      <c r="A40" s="5">
        <f t="shared" si="0"/>
        <v>35</v>
      </c>
      <c r="B40" s="6" t="s">
        <v>35</v>
      </c>
      <c r="C40" s="7">
        <v>28</v>
      </c>
      <c r="D40" s="1">
        <v>1</v>
      </c>
      <c r="E40" s="1">
        <v>5012</v>
      </c>
      <c r="F40" s="8">
        <f t="shared" si="1"/>
        <v>270.2</v>
      </c>
      <c r="G40" s="9"/>
      <c r="H40" s="9">
        <f t="shared" si="2"/>
        <v>270.2</v>
      </c>
      <c r="I40" s="1">
        <v>1</v>
      </c>
      <c r="J40" s="1">
        <v>5012</v>
      </c>
      <c r="K40" s="8">
        <f t="shared" si="3"/>
        <v>270.2</v>
      </c>
      <c r="L40" s="9">
        <f t="shared" si="4"/>
        <v>54</v>
      </c>
      <c r="M40" s="9">
        <f t="shared" si="5"/>
        <v>324.2</v>
      </c>
      <c r="N40" s="1">
        <v>1</v>
      </c>
      <c r="O40" s="1">
        <v>5012</v>
      </c>
      <c r="P40" s="8">
        <f t="shared" si="6"/>
        <v>270.2</v>
      </c>
      <c r="Q40" s="9">
        <f t="shared" si="7"/>
        <v>54</v>
      </c>
      <c r="R40" s="9">
        <f t="shared" si="8"/>
        <v>324.2</v>
      </c>
    </row>
    <row r="41" spans="1:18" ht="12" customHeight="1" x14ac:dyDescent="0.2">
      <c r="A41" s="5">
        <f t="shared" si="0"/>
        <v>36</v>
      </c>
      <c r="B41" s="6" t="s">
        <v>36</v>
      </c>
      <c r="C41" s="14">
        <v>50</v>
      </c>
      <c r="D41" s="1">
        <v>1</v>
      </c>
      <c r="E41" s="1">
        <v>5012</v>
      </c>
      <c r="F41" s="8">
        <f t="shared" si="1"/>
        <v>270.2</v>
      </c>
      <c r="G41" s="9"/>
      <c r="H41" s="9">
        <f t="shared" si="2"/>
        <v>270.2</v>
      </c>
      <c r="I41" s="1">
        <v>1</v>
      </c>
      <c r="J41" s="1">
        <v>5012</v>
      </c>
      <c r="K41" s="8">
        <f t="shared" si="3"/>
        <v>270.2</v>
      </c>
      <c r="L41" s="9">
        <f t="shared" si="4"/>
        <v>54</v>
      </c>
      <c r="M41" s="9">
        <f t="shared" si="5"/>
        <v>324.2</v>
      </c>
      <c r="N41" s="1">
        <v>1</v>
      </c>
      <c r="O41" s="1">
        <v>5012</v>
      </c>
      <c r="P41" s="8">
        <f t="shared" si="6"/>
        <v>270.2</v>
      </c>
      <c r="Q41" s="9">
        <f t="shared" si="7"/>
        <v>54</v>
      </c>
      <c r="R41" s="9">
        <f t="shared" si="8"/>
        <v>324.2</v>
      </c>
    </row>
    <row r="42" spans="1:18" ht="12" customHeight="1" x14ac:dyDescent="0.2">
      <c r="A42" s="5">
        <f t="shared" si="0"/>
        <v>37</v>
      </c>
      <c r="B42" s="6" t="s">
        <v>37</v>
      </c>
      <c r="C42" s="7">
        <v>87</v>
      </c>
      <c r="D42" s="1">
        <v>1</v>
      </c>
      <c r="E42" s="1">
        <v>5012</v>
      </c>
      <c r="F42" s="8">
        <f t="shared" si="1"/>
        <v>270.2</v>
      </c>
      <c r="G42" s="9"/>
      <c r="H42" s="9">
        <f t="shared" si="2"/>
        <v>270.2</v>
      </c>
      <c r="I42" s="1">
        <v>1</v>
      </c>
      <c r="J42" s="1">
        <v>5012</v>
      </c>
      <c r="K42" s="8">
        <f t="shared" si="3"/>
        <v>270.2</v>
      </c>
      <c r="L42" s="9">
        <f t="shared" si="4"/>
        <v>54</v>
      </c>
      <c r="M42" s="9">
        <f t="shared" si="5"/>
        <v>324.2</v>
      </c>
      <c r="N42" s="1">
        <v>1</v>
      </c>
      <c r="O42" s="1">
        <v>5012</v>
      </c>
      <c r="P42" s="8">
        <f t="shared" si="6"/>
        <v>270.2</v>
      </c>
      <c r="Q42" s="9">
        <f t="shared" si="7"/>
        <v>54</v>
      </c>
      <c r="R42" s="9">
        <f t="shared" si="8"/>
        <v>324.2</v>
      </c>
    </row>
    <row r="43" spans="1:18" ht="12" customHeight="1" x14ac:dyDescent="0.2">
      <c r="A43" s="5">
        <f t="shared" si="0"/>
        <v>38</v>
      </c>
      <c r="B43" s="6" t="s">
        <v>38</v>
      </c>
      <c r="C43" s="7">
        <v>41</v>
      </c>
      <c r="D43" s="1"/>
      <c r="E43" s="1">
        <v>5012</v>
      </c>
      <c r="F43" s="8">
        <f t="shared" si="1"/>
        <v>0</v>
      </c>
      <c r="G43" s="9"/>
      <c r="H43" s="9">
        <f t="shared" si="2"/>
        <v>0</v>
      </c>
      <c r="I43" s="1"/>
      <c r="J43" s="1">
        <v>5012</v>
      </c>
      <c r="K43" s="8">
        <f t="shared" si="3"/>
        <v>0</v>
      </c>
      <c r="L43" s="9">
        <f t="shared" si="4"/>
        <v>0</v>
      </c>
      <c r="M43" s="9">
        <f t="shared" si="5"/>
        <v>0</v>
      </c>
      <c r="N43" s="1"/>
      <c r="O43" s="1">
        <v>5012</v>
      </c>
      <c r="P43" s="8">
        <f t="shared" si="6"/>
        <v>0</v>
      </c>
      <c r="Q43" s="9">
        <f t="shared" si="7"/>
        <v>0</v>
      </c>
      <c r="R43" s="9">
        <f t="shared" si="8"/>
        <v>0</v>
      </c>
    </row>
    <row r="44" spans="1:18" ht="12" customHeight="1" x14ac:dyDescent="0.2">
      <c r="A44" s="5">
        <f t="shared" si="0"/>
        <v>39</v>
      </c>
      <c r="B44" s="6" t="s">
        <v>39</v>
      </c>
      <c r="C44" s="7">
        <v>79</v>
      </c>
      <c r="D44" s="1">
        <v>1</v>
      </c>
      <c r="E44" s="1">
        <v>5012</v>
      </c>
      <c r="F44" s="8">
        <f t="shared" si="1"/>
        <v>270.2</v>
      </c>
      <c r="G44" s="9"/>
      <c r="H44" s="9">
        <f t="shared" si="2"/>
        <v>270.2</v>
      </c>
      <c r="I44" s="1">
        <v>1</v>
      </c>
      <c r="J44" s="1">
        <v>5012</v>
      </c>
      <c r="K44" s="8">
        <f t="shared" si="3"/>
        <v>270.2</v>
      </c>
      <c r="L44" s="9">
        <f t="shared" si="4"/>
        <v>54</v>
      </c>
      <c r="M44" s="9">
        <f t="shared" si="5"/>
        <v>324.2</v>
      </c>
      <c r="N44" s="1">
        <v>1</v>
      </c>
      <c r="O44" s="1">
        <v>5012</v>
      </c>
      <c r="P44" s="8">
        <f t="shared" si="6"/>
        <v>270.2</v>
      </c>
      <c r="Q44" s="9">
        <f t="shared" si="7"/>
        <v>54</v>
      </c>
      <c r="R44" s="9">
        <f t="shared" si="8"/>
        <v>324.2</v>
      </c>
    </row>
    <row r="45" spans="1:18" ht="12" customHeight="1" x14ac:dyDescent="0.2">
      <c r="A45" s="5">
        <f t="shared" si="0"/>
        <v>40</v>
      </c>
      <c r="B45" s="6" t="s">
        <v>40</v>
      </c>
      <c r="C45" s="7">
        <v>45</v>
      </c>
      <c r="D45" s="1">
        <v>1</v>
      </c>
      <c r="E45" s="1">
        <v>5012</v>
      </c>
      <c r="F45" s="8">
        <f t="shared" si="1"/>
        <v>270.2</v>
      </c>
      <c r="G45" s="9"/>
      <c r="H45" s="9">
        <f t="shared" si="2"/>
        <v>270.2</v>
      </c>
      <c r="I45" s="1">
        <v>1</v>
      </c>
      <c r="J45" s="1">
        <v>5012</v>
      </c>
      <c r="K45" s="8">
        <f t="shared" si="3"/>
        <v>270.2</v>
      </c>
      <c r="L45" s="9">
        <f t="shared" si="4"/>
        <v>54</v>
      </c>
      <c r="M45" s="9">
        <f t="shared" si="5"/>
        <v>324.2</v>
      </c>
      <c r="N45" s="1">
        <v>1</v>
      </c>
      <c r="O45" s="1">
        <v>5012</v>
      </c>
      <c r="P45" s="8">
        <f t="shared" si="6"/>
        <v>270.2</v>
      </c>
      <c r="Q45" s="9">
        <f t="shared" si="7"/>
        <v>54</v>
      </c>
      <c r="R45" s="9">
        <f t="shared" si="8"/>
        <v>324.2</v>
      </c>
    </row>
    <row r="46" spans="1:18" ht="12" customHeight="1" x14ac:dyDescent="0.2">
      <c r="A46" s="5">
        <f t="shared" si="0"/>
        <v>41</v>
      </c>
      <c r="B46" s="6" t="s">
        <v>41</v>
      </c>
      <c r="C46" s="7">
        <v>99</v>
      </c>
      <c r="D46" s="1">
        <v>1</v>
      </c>
      <c r="E46" s="1">
        <v>5012</v>
      </c>
      <c r="F46" s="8">
        <f t="shared" si="1"/>
        <v>270.2</v>
      </c>
      <c r="G46" s="9"/>
      <c r="H46" s="9">
        <f t="shared" si="2"/>
        <v>270.2</v>
      </c>
      <c r="I46" s="1">
        <v>1</v>
      </c>
      <c r="J46" s="1">
        <v>5012</v>
      </c>
      <c r="K46" s="8">
        <f t="shared" si="3"/>
        <v>270.2</v>
      </c>
      <c r="L46" s="9">
        <f t="shared" si="4"/>
        <v>54</v>
      </c>
      <c r="M46" s="9">
        <f t="shared" si="5"/>
        <v>324.2</v>
      </c>
      <c r="N46" s="1">
        <v>1</v>
      </c>
      <c r="O46" s="1">
        <v>5012</v>
      </c>
      <c r="P46" s="8">
        <f t="shared" si="6"/>
        <v>270.2</v>
      </c>
      <c r="Q46" s="9">
        <f t="shared" si="7"/>
        <v>54</v>
      </c>
      <c r="R46" s="9">
        <f t="shared" si="8"/>
        <v>324.2</v>
      </c>
    </row>
    <row r="47" spans="1:18" ht="12" customHeight="1" x14ac:dyDescent="0.2">
      <c r="A47" s="5">
        <f t="shared" si="0"/>
        <v>42</v>
      </c>
      <c r="B47" s="6" t="s">
        <v>42</v>
      </c>
      <c r="C47" s="7">
        <v>49</v>
      </c>
      <c r="D47" s="1">
        <v>1</v>
      </c>
      <c r="E47" s="1">
        <v>5012</v>
      </c>
      <c r="F47" s="8">
        <f t="shared" si="1"/>
        <v>270.2</v>
      </c>
      <c r="G47" s="9"/>
      <c r="H47" s="9">
        <f t="shared" si="2"/>
        <v>270.2</v>
      </c>
      <c r="I47" s="1">
        <v>1</v>
      </c>
      <c r="J47" s="1">
        <v>5012</v>
      </c>
      <c r="K47" s="8">
        <f t="shared" si="3"/>
        <v>270.2</v>
      </c>
      <c r="L47" s="9">
        <f t="shared" si="4"/>
        <v>54</v>
      </c>
      <c r="M47" s="9">
        <f t="shared" si="5"/>
        <v>324.2</v>
      </c>
      <c r="N47" s="1">
        <v>1</v>
      </c>
      <c r="O47" s="1">
        <v>5012</v>
      </c>
      <c r="P47" s="8">
        <f t="shared" si="6"/>
        <v>270.2</v>
      </c>
      <c r="Q47" s="9">
        <f t="shared" si="7"/>
        <v>54</v>
      </c>
      <c r="R47" s="9">
        <f t="shared" si="8"/>
        <v>324.2</v>
      </c>
    </row>
    <row r="48" spans="1:18" ht="12.75" customHeight="1" x14ac:dyDescent="0.2">
      <c r="A48" s="5">
        <f t="shared" si="0"/>
        <v>43</v>
      </c>
      <c r="B48" s="15" t="s">
        <v>43</v>
      </c>
      <c r="C48" s="7">
        <v>61</v>
      </c>
      <c r="D48" s="1">
        <v>1</v>
      </c>
      <c r="E48" s="1">
        <v>5012</v>
      </c>
      <c r="F48" s="8">
        <f t="shared" si="1"/>
        <v>270.2</v>
      </c>
      <c r="G48" s="9"/>
      <c r="H48" s="9">
        <f t="shared" si="2"/>
        <v>270.2</v>
      </c>
      <c r="I48" s="1">
        <v>1</v>
      </c>
      <c r="J48" s="1">
        <v>5012</v>
      </c>
      <c r="K48" s="8">
        <f t="shared" si="3"/>
        <v>270.2</v>
      </c>
      <c r="L48" s="9">
        <f t="shared" si="4"/>
        <v>54</v>
      </c>
      <c r="M48" s="9">
        <f t="shared" si="5"/>
        <v>324.2</v>
      </c>
      <c r="N48" s="1">
        <v>1</v>
      </c>
      <c r="O48" s="1">
        <v>5012</v>
      </c>
      <c r="P48" s="8">
        <f t="shared" si="6"/>
        <v>270.2</v>
      </c>
      <c r="Q48" s="9">
        <f t="shared" si="7"/>
        <v>54</v>
      </c>
      <c r="R48" s="9">
        <f t="shared" si="8"/>
        <v>324.2</v>
      </c>
    </row>
    <row r="49" spans="1:18" ht="15" x14ac:dyDescent="0.25">
      <c r="A49" s="52" t="s">
        <v>44</v>
      </c>
      <c r="B49" s="52"/>
      <c r="C49" s="16">
        <f t="shared" ref="C49" si="9">SUM(C6:C48)</f>
        <v>4066</v>
      </c>
      <c r="D49" s="16">
        <f t="shared" ref="D49" si="10">SUM(D6:D48)</f>
        <v>44</v>
      </c>
      <c r="E49" s="17"/>
      <c r="F49" s="18">
        <f t="shared" ref="F49" si="11">SUM(F6:F48)</f>
        <v>11888.500000000007</v>
      </c>
      <c r="G49" s="19">
        <f>SUM(G6:G48)</f>
        <v>0</v>
      </c>
      <c r="H49" s="20">
        <f>SUM(H6:H48)</f>
        <v>11888.500000000007</v>
      </c>
      <c r="I49" s="16">
        <f t="shared" ref="I49" si="12">SUM(I6:I48)</f>
        <v>44</v>
      </c>
      <c r="J49" s="17"/>
      <c r="K49" s="18">
        <f t="shared" ref="K49" si="13">SUM(K6:K48)</f>
        <v>11888.500000000007</v>
      </c>
      <c r="L49" s="19">
        <f>SUM(L6:L48)</f>
        <v>2376.3000000000002</v>
      </c>
      <c r="M49" s="20">
        <f>SUM(M6:M48)</f>
        <v>14264.80000000001</v>
      </c>
      <c r="N49" s="16">
        <f t="shared" ref="N49" si="14">SUM(N6:N48)</f>
        <v>44</v>
      </c>
      <c r="O49" s="17"/>
      <c r="P49" s="18">
        <f t="shared" ref="P49" si="15">SUM(P6:P48)</f>
        <v>11888.500000000007</v>
      </c>
      <c r="Q49" s="19">
        <f>SUM(Q6:Q48)</f>
        <v>2376.3000000000002</v>
      </c>
      <c r="R49" s="20">
        <f>SUM(R6:R48)</f>
        <v>14264.80000000001</v>
      </c>
    </row>
    <row r="50" spans="1:18" x14ac:dyDescent="0.2">
      <c r="H50" s="23">
        <f>M49-H49</f>
        <v>2376.3000000000029</v>
      </c>
    </row>
    <row r="51" spans="1:18" hidden="1" x14ac:dyDescent="0.2">
      <c r="D51" s="2" t="s">
        <v>104</v>
      </c>
    </row>
    <row r="52" spans="1:18" hidden="1" x14ac:dyDescent="0.2">
      <c r="B52" s="28" t="s">
        <v>49</v>
      </c>
      <c r="C52" s="29"/>
      <c r="D52" s="30">
        <v>9006037.8000000007</v>
      </c>
      <c r="E52" s="30">
        <v>3634277.5</v>
      </c>
      <c r="F52" s="30">
        <f>D52+14260.4</f>
        <v>9020298.2000000011</v>
      </c>
      <c r="G52" s="30">
        <f>E52+14260.4</f>
        <v>3648537.9</v>
      </c>
    </row>
    <row r="53" spans="1:18" hidden="1" x14ac:dyDescent="0.2">
      <c r="B53" s="28" t="s">
        <v>51</v>
      </c>
      <c r="C53" s="29"/>
      <c r="D53" s="30">
        <v>8727033.3000000007</v>
      </c>
      <c r="E53" s="30">
        <v>3411621.6</v>
      </c>
      <c r="F53" s="30">
        <f t="shared" ref="F53:G58" si="16">D53+14260.4</f>
        <v>8741293.7000000011</v>
      </c>
      <c r="G53" s="30">
        <f t="shared" si="16"/>
        <v>3425882</v>
      </c>
    </row>
    <row r="54" spans="1:18" hidden="1" x14ac:dyDescent="0.2">
      <c r="B54" s="28" t="s">
        <v>96</v>
      </c>
      <c r="C54" s="29"/>
      <c r="D54" s="30">
        <v>8997681.5</v>
      </c>
      <c r="E54" s="30">
        <v>3602919</v>
      </c>
      <c r="F54" s="30">
        <f t="shared" si="16"/>
        <v>9011941.9000000004</v>
      </c>
      <c r="G54" s="30">
        <f t="shared" si="16"/>
        <v>3617179.4</v>
      </c>
    </row>
    <row r="55" spans="1:18" hidden="1" x14ac:dyDescent="0.2">
      <c r="B55" s="28" t="s">
        <v>99</v>
      </c>
      <c r="C55" s="29"/>
      <c r="D55" s="30">
        <v>10695345</v>
      </c>
      <c r="E55" s="30">
        <v>4058840</v>
      </c>
      <c r="F55" s="30">
        <f t="shared" si="16"/>
        <v>10709605.4</v>
      </c>
      <c r="G55" s="30">
        <f t="shared" si="16"/>
        <v>4073100.4</v>
      </c>
    </row>
    <row r="56" spans="1:18" hidden="1" x14ac:dyDescent="0.2">
      <c r="B56" s="28" t="s">
        <v>100</v>
      </c>
      <c r="C56" s="29"/>
      <c r="D56" s="30">
        <v>12306133.800000001</v>
      </c>
      <c r="E56" s="30">
        <v>4144845.6</v>
      </c>
      <c r="F56" s="30">
        <f t="shared" si="16"/>
        <v>12320394.200000001</v>
      </c>
      <c r="G56" s="30">
        <f t="shared" si="16"/>
        <v>4159106</v>
      </c>
    </row>
    <row r="57" spans="1:18" hidden="1" x14ac:dyDescent="0.2">
      <c r="B57" s="28" t="s">
        <v>101</v>
      </c>
      <c r="C57" s="29"/>
      <c r="D57" s="30">
        <v>13491816.9</v>
      </c>
      <c r="E57" s="30">
        <v>4226274.2</v>
      </c>
      <c r="F57" s="30">
        <f t="shared" si="16"/>
        <v>13506077.300000001</v>
      </c>
      <c r="G57" s="30">
        <f t="shared" si="16"/>
        <v>4240534.6000000006</v>
      </c>
    </row>
    <row r="58" spans="1:18" hidden="1" x14ac:dyDescent="0.2">
      <c r="B58" s="28" t="s">
        <v>102</v>
      </c>
      <c r="C58" s="29"/>
      <c r="D58" s="30">
        <v>14645154.800000001</v>
      </c>
      <c r="E58" s="30">
        <v>4272726</v>
      </c>
      <c r="F58" s="30">
        <f t="shared" si="16"/>
        <v>14659415.200000001</v>
      </c>
      <c r="G58" s="30">
        <f t="shared" si="16"/>
        <v>4286986.4000000004</v>
      </c>
    </row>
    <row r="59" spans="1:18" hidden="1" x14ac:dyDescent="0.2">
      <c r="B59" s="28" t="s">
        <v>103</v>
      </c>
      <c r="C59" s="29"/>
      <c r="D59" s="30">
        <f>SUM(D52:D58)</f>
        <v>77869203.100000009</v>
      </c>
      <c r="E59" s="30">
        <f t="shared" ref="E59:G59" si="17">SUM(E52:E58)</f>
        <v>27351503.899999999</v>
      </c>
      <c r="F59" s="30">
        <f t="shared" si="17"/>
        <v>77969025.900000006</v>
      </c>
      <c r="G59" s="30">
        <f t="shared" si="17"/>
        <v>27451326.700000003</v>
      </c>
    </row>
    <row r="60" spans="1:18" hidden="1" x14ac:dyDescent="0.2">
      <c r="D60" s="2">
        <v>77869203.099999994</v>
      </c>
    </row>
    <row r="61" spans="1:18" hidden="1" x14ac:dyDescent="0.2">
      <c r="D61" s="27">
        <f>D59-D60</f>
        <v>0</v>
      </c>
    </row>
    <row r="62" spans="1:18" hidden="1" x14ac:dyDescent="0.2"/>
    <row r="63" spans="1:18" hidden="1" x14ac:dyDescent="0.2"/>
  </sheetData>
  <mergeCells count="23">
    <mergeCell ref="O4:O5"/>
    <mergeCell ref="P4:P5"/>
    <mergeCell ref="K4:K5"/>
    <mergeCell ref="L4:L5"/>
    <mergeCell ref="A49:B49"/>
    <mergeCell ref="M4:M5"/>
    <mergeCell ref="N4:N5"/>
    <mergeCell ref="A1:R1"/>
    <mergeCell ref="A3:A5"/>
    <mergeCell ref="B3:B5"/>
    <mergeCell ref="D3:H3"/>
    <mergeCell ref="I3:M3"/>
    <mergeCell ref="N3:R3"/>
    <mergeCell ref="C4:C5"/>
    <mergeCell ref="D4:D5"/>
    <mergeCell ref="E4:E5"/>
    <mergeCell ref="F4:F5"/>
    <mergeCell ref="Q4:Q5"/>
    <mergeCell ref="R4:R5"/>
    <mergeCell ref="G4:G5"/>
    <mergeCell ref="H4:H5"/>
    <mergeCell ref="I4:I5"/>
    <mergeCell ref="J4:J5"/>
  </mergeCells>
  <printOptions horizontalCentered="1" gridLines="1"/>
  <pageMargins left="0" right="0" top="0.39370078740157483" bottom="0" header="0" footer="0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workbookViewId="0">
      <pane xSplit="2" ySplit="5" topLeftCell="C6" activePane="bottomRight" state="frozen"/>
      <selection activeCell="E6" sqref="E6:E49"/>
      <selection pane="topRight" activeCell="E6" sqref="E6:E49"/>
      <selection pane="bottomLeft" activeCell="E6" sqref="E6:E49"/>
      <selection pane="bottomRight" activeCell="E6" sqref="E6:E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hidden="1" customWidth="1"/>
    <col min="4" max="4" width="13.140625" style="2" customWidth="1"/>
    <col min="5" max="5" width="16" style="2"/>
    <col min="6" max="6" width="20.85546875" style="2" customWidth="1"/>
    <col min="7" max="7" width="18.42578125" style="2" customWidth="1"/>
    <col min="8" max="8" width="14.7109375" style="2" customWidth="1"/>
    <col min="9" max="9" width="16.42578125" style="2" customWidth="1"/>
    <col min="10" max="10" width="15.140625" style="2" customWidth="1"/>
    <col min="11" max="11" width="21.42578125" style="2" customWidth="1"/>
    <col min="12" max="12" width="24.85546875" style="2" customWidth="1"/>
    <col min="13" max="13" width="12" style="21" customWidth="1"/>
    <col min="14" max="14" width="13.140625" style="2" customWidth="1"/>
    <col min="15" max="15" width="16" style="2"/>
    <col min="16" max="16" width="20.85546875" style="2" customWidth="1"/>
    <col min="17" max="17" width="18.42578125" style="2" customWidth="1"/>
    <col min="18" max="18" width="21.42578125" style="2" customWidth="1"/>
    <col min="19" max="19" width="24.85546875" style="2" customWidth="1"/>
    <col min="20" max="20" width="12" style="21" customWidth="1"/>
    <col min="21" max="21" width="13.140625" style="2" customWidth="1"/>
    <col min="22" max="22" width="16" style="2"/>
    <col min="23" max="23" width="20.85546875" style="2" customWidth="1"/>
    <col min="24" max="24" width="18.42578125" style="2" customWidth="1"/>
    <col min="25" max="25" width="21.42578125" style="2" customWidth="1"/>
    <col min="26" max="26" width="24.85546875" style="2" customWidth="1"/>
    <col min="27" max="16384" width="16" style="2"/>
  </cols>
  <sheetData>
    <row r="1" spans="1:26" ht="18.7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">
      <c r="A2" s="3"/>
      <c r="B2" s="3"/>
      <c r="C2" s="3"/>
      <c r="M2" s="3"/>
      <c r="T2" s="3"/>
      <c r="Z2" s="4" t="s">
        <v>45</v>
      </c>
    </row>
    <row r="3" spans="1:26" ht="12.75" customHeight="1" x14ac:dyDescent="0.2">
      <c r="A3" s="61" t="s">
        <v>0</v>
      </c>
      <c r="B3" s="61" t="s">
        <v>46</v>
      </c>
      <c r="C3" s="64" t="s">
        <v>48</v>
      </c>
      <c r="D3" s="65"/>
      <c r="E3" s="65"/>
      <c r="F3" s="65"/>
      <c r="G3" s="65"/>
      <c r="H3" s="65"/>
      <c r="I3" s="65"/>
      <c r="J3" s="65"/>
      <c r="K3" s="65"/>
      <c r="L3" s="66"/>
      <c r="M3" s="64" t="s">
        <v>49</v>
      </c>
      <c r="N3" s="65"/>
      <c r="O3" s="65"/>
      <c r="P3" s="65"/>
      <c r="Q3" s="65"/>
      <c r="R3" s="65"/>
      <c r="S3" s="66"/>
      <c r="T3" s="64" t="s">
        <v>51</v>
      </c>
      <c r="U3" s="65"/>
      <c r="V3" s="65"/>
      <c r="W3" s="65"/>
      <c r="X3" s="65"/>
      <c r="Y3" s="65"/>
      <c r="Z3" s="66"/>
    </row>
    <row r="4" spans="1:26" ht="12.75" customHeight="1" x14ac:dyDescent="0.2">
      <c r="A4" s="61"/>
      <c r="B4" s="61"/>
      <c r="C4" s="53" t="s">
        <v>52</v>
      </c>
      <c r="D4" s="59" t="s">
        <v>63</v>
      </c>
      <c r="E4" s="59" t="s">
        <v>66</v>
      </c>
      <c r="F4" s="59" t="s">
        <v>64</v>
      </c>
      <c r="G4" s="62" t="s">
        <v>56</v>
      </c>
      <c r="H4" s="55" t="s">
        <v>57</v>
      </c>
      <c r="I4" s="55" t="s">
        <v>58</v>
      </c>
      <c r="J4" s="55" t="s">
        <v>59</v>
      </c>
      <c r="K4" s="59" t="s">
        <v>67</v>
      </c>
      <c r="L4" s="57" t="s">
        <v>60</v>
      </c>
      <c r="M4" s="53" t="s">
        <v>52</v>
      </c>
      <c r="N4" s="59" t="s">
        <v>55</v>
      </c>
      <c r="O4" s="59" t="s">
        <v>47</v>
      </c>
      <c r="P4" s="59" t="s">
        <v>53</v>
      </c>
      <c r="Q4" s="59" t="s">
        <v>61</v>
      </c>
      <c r="R4" s="59" t="s">
        <v>54</v>
      </c>
      <c r="S4" s="57" t="s">
        <v>60</v>
      </c>
      <c r="T4" s="53" t="s">
        <v>52</v>
      </c>
      <c r="U4" s="59" t="s">
        <v>55</v>
      </c>
      <c r="V4" s="59" t="s">
        <v>47</v>
      </c>
      <c r="W4" s="59" t="s">
        <v>53</v>
      </c>
      <c r="X4" s="59" t="s">
        <v>61</v>
      </c>
      <c r="Y4" s="59" t="s">
        <v>54</v>
      </c>
      <c r="Z4" s="57" t="s">
        <v>60</v>
      </c>
    </row>
    <row r="5" spans="1:26" ht="153" customHeight="1" x14ac:dyDescent="0.2">
      <c r="A5" s="61"/>
      <c r="B5" s="61"/>
      <c r="C5" s="54"/>
      <c r="D5" s="60"/>
      <c r="E5" s="60"/>
      <c r="F5" s="60"/>
      <c r="G5" s="63"/>
      <c r="H5" s="56"/>
      <c r="I5" s="56"/>
      <c r="J5" s="56"/>
      <c r="K5" s="60"/>
      <c r="L5" s="58"/>
      <c r="M5" s="54"/>
      <c r="N5" s="60"/>
      <c r="O5" s="60"/>
      <c r="P5" s="60"/>
      <c r="Q5" s="60"/>
      <c r="R5" s="60"/>
      <c r="S5" s="58"/>
      <c r="T5" s="54"/>
      <c r="U5" s="60"/>
      <c r="V5" s="60"/>
      <c r="W5" s="60"/>
      <c r="X5" s="60"/>
      <c r="Y5" s="60"/>
      <c r="Z5" s="58"/>
    </row>
    <row r="6" spans="1:26" ht="12" customHeight="1" x14ac:dyDescent="0.2">
      <c r="A6" s="5">
        <v>1</v>
      </c>
      <c r="B6" s="6" t="s">
        <v>1</v>
      </c>
      <c r="C6" s="7">
        <v>161</v>
      </c>
      <c r="D6" s="1">
        <v>1</v>
      </c>
      <c r="E6" s="1">
        <v>6147</v>
      </c>
      <c r="F6" s="1">
        <v>3</v>
      </c>
      <c r="G6" s="8">
        <f>ROUND((E6*36*1.15*1.302*D6*F6)/1000,1)</f>
        <v>994</v>
      </c>
      <c r="H6" s="9">
        <f>ROUND(G6/12*9,1)</f>
        <v>745.5</v>
      </c>
      <c r="I6" s="9">
        <f>SUM(G6/12*1.055*3)</f>
        <v>262.16749999999996</v>
      </c>
      <c r="J6" s="9">
        <f>SUM(H6:I6)</f>
        <v>1007.6675</v>
      </c>
      <c r="K6" s="9">
        <f>ROUND(J6*0.2,1)</f>
        <v>201.5</v>
      </c>
      <c r="L6" s="9">
        <f>SUM(J6+K6)</f>
        <v>1209.1675</v>
      </c>
      <c r="M6" s="7">
        <v>161</v>
      </c>
      <c r="N6" s="1">
        <v>1</v>
      </c>
      <c r="O6" s="1">
        <v>4750</v>
      </c>
      <c r="P6" s="1">
        <v>3</v>
      </c>
      <c r="Q6" s="8">
        <f>ROUND((O6*36*1.15*1.342*N6*P6*1.055)/1000,1)</f>
        <v>835.3</v>
      </c>
      <c r="R6" s="9">
        <f>ROUND(Q6*0.1,1)</f>
        <v>83.5</v>
      </c>
      <c r="S6" s="9">
        <f>SUM(Q6+R6)</f>
        <v>918.8</v>
      </c>
      <c r="T6" s="7">
        <v>161</v>
      </c>
      <c r="U6" s="1">
        <v>1</v>
      </c>
      <c r="V6" s="1">
        <v>4750</v>
      </c>
      <c r="W6" s="1">
        <v>3</v>
      </c>
      <c r="X6" s="8">
        <f>ROUND((V6*36*1.15*1.342*U6*W6*1.055)/1000,1)</f>
        <v>835.3</v>
      </c>
      <c r="Y6" s="9">
        <f>ROUND(X6*0.1,1)</f>
        <v>83.5</v>
      </c>
      <c r="Z6" s="9">
        <f>SUM(X6+Y6)</f>
        <v>918.8</v>
      </c>
    </row>
    <row r="7" spans="1:26" ht="12" customHeight="1" x14ac:dyDescent="0.2">
      <c r="A7" s="5">
        <f t="shared" ref="A7:A49" si="0">A6+1</f>
        <v>2</v>
      </c>
      <c r="B7" s="6" t="s">
        <v>2</v>
      </c>
      <c r="C7" s="7">
        <v>56</v>
      </c>
      <c r="D7" s="1">
        <v>1</v>
      </c>
      <c r="E7" s="1">
        <v>6147</v>
      </c>
      <c r="F7" s="1">
        <v>2</v>
      </c>
      <c r="G7" s="8">
        <f t="shared" ref="G7:G49" si="1">ROUND((E7*36*1.15*1.302*D7*F7)/1000,1)</f>
        <v>662.7</v>
      </c>
      <c r="H7" s="9">
        <f t="shared" ref="H7:H49" si="2">ROUND(G7/12*9,1)</f>
        <v>497</v>
      </c>
      <c r="I7" s="9">
        <f t="shared" ref="I7:I49" si="3">SUM(G7/12*1.055*3)</f>
        <v>174.787125</v>
      </c>
      <c r="J7" s="9">
        <f t="shared" ref="J7:J49" si="4">SUM(H7:I7)</f>
        <v>671.78712500000006</v>
      </c>
      <c r="K7" s="9">
        <f t="shared" ref="K7:K49" si="5">ROUND(J7*0.2,1)</f>
        <v>134.4</v>
      </c>
      <c r="L7" s="9">
        <f>SUM(J7+K7)</f>
        <v>806.18712500000004</v>
      </c>
      <c r="M7" s="7">
        <v>56</v>
      </c>
      <c r="N7" s="1">
        <v>1</v>
      </c>
      <c r="O7" s="1">
        <v>4750</v>
      </c>
      <c r="P7" s="1">
        <v>2</v>
      </c>
      <c r="Q7" s="8">
        <f t="shared" ref="Q7:Q49" si="6">ROUND((O7*36*1.15*1.342*N7*P7*1.055)/1000,1)</f>
        <v>556.79999999999995</v>
      </c>
      <c r="R7" s="9">
        <f t="shared" ref="R7:R49" si="7">ROUND(Q7*0.1,1)</f>
        <v>55.7</v>
      </c>
      <c r="S7" s="9">
        <f t="shared" ref="S7:S49" si="8">SUM(Q7+R7)</f>
        <v>612.5</v>
      </c>
      <c r="T7" s="7">
        <v>56</v>
      </c>
      <c r="U7" s="1">
        <v>1</v>
      </c>
      <c r="V7" s="1">
        <v>4750</v>
      </c>
      <c r="W7" s="1">
        <v>2</v>
      </c>
      <c r="X7" s="8">
        <f t="shared" ref="X7:X49" si="9">ROUND((V7*36*1.15*1.342*U7*W7*1.055)/1000,1)</f>
        <v>556.79999999999995</v>
      </c>
      <c r="Y7" s="9">
        <f t="shared" ref="Y7:Y49" si="10">ROUND(X7*0.1,1)</f>
        <v>55.7</v>
      </c>
      <c r="Z7" s="9">
        <f t="shared" ref="Z7:Z49" si="11">SUM(X7+Y7)</f>
        <v>612.5</v>
      </c>
    </row>
    <row r="8" spans="1:26" ht="12" customHeight="1" x14ac:dyDescent="0.2">
      <c r="A8" s="5">
        <f t="shared" si="0"/>
        <v>3</v>
      </c>
      <c r="B8" s="6" t="s">
        <v>3</v>
      </c>
      <c r="C8" s="7">
        <v>84</v>
      </c>
      <c r="D8" s="1">
        <v>1</v>
      </c>
      <c r="E8" s="1">
        <v>6147</v>
      </c>
      <c r="F8" s="10">
        <v>2</v>
      </c>
      <c r="G8" s="8">
        <f t="shared" si="1"/>
        <v>662.7</v>
      </c>
      <c r="H8" s="9">
        <f t="shared" si="2"/>
        <v>497</v>
      </c>
      <c r="I8" s="9">
        <f t="shared" si="3"/>
        <v>174.787125</v>
      </c>
      <c r="J8" s="9">
        <f t="shared" si="4"/>
        <v>671.78712500000006</v>
      </c>
      <c r="K8" s="9">
        <f t="shared" si="5"/>
        <v>134.4</v>
      </c>
      <c r="L8" s="9">
        <f t="shared" ref="L8:L49" si="12">SUM(J8+K8)</f>
        <v>806.18712500000004</v>
      </c>
      <c r="M8" s="7">
        <v>84</v>
      </c>
      <c r="N8" s="1">
        <v>1</v>
      </c>
      <c r="O8" s="1">
        <v>4750</v>
      </c>
      <c r="P8" s="10">
        <v>2</v>
      </c>
      <c r="Q8" s="8">
        <f t="shared" si="6"/>
        <v>556.79999999999995</v>
      </c>
      <c r="R8" s="9">
        <f t="shared" si="7"/>
        <v>55.7</v>
      </c>
      <c r="S8" s="9">
        <f t="shared" si="8"/>
        <v>612.5</v>
      </c>
      <c r="T8" s="7">
        <v>84</v>
      </c>
      <c r="U8" s="1">
        <v>1</v>
      </c>
      <c r="V8" s="1">
        <v>4750</v>
      </c>
      <c r="W8" s="10">
        <v>2</v>
      </c>
      <c r="X8" s="8">
        <f t="shared" si="9"/>
        <v>556.79999999999995</v>
      </c>
      <c r="Y8" s="9">
        <f t="shared" si="10"/>
        <v>55.7</v>
      </c>
      <c r="Z8" s="9">
        <f t="shared" si="11"/>
        <v>612.5</v>
      </c>
    </row>
    <row r="9" spans="1:26" ht="12" customHeight="1" x14ac:dyDescent="0.2">
      <c r="A9" s="5">
        <f t="shared" si="0"/>
        <v>4</v>
      </c>
      <c r="B9" s="6" t="s">
        <v>4</v>
      </c>
      <c r="C9" s="7">
        <v>81</v>
      </c>
      <c r="D9" s="1">
        <v>1</v>
      </c>
      <c r="E9" s="1">
        <v>6147</v>
      </c>
      <c r="F9" s="11">
        <v>2</v>
      </c>
      <c r="G9" s="8">
        <f t="shared" si="1"/>
        <v>662.7</v>
      </c>
      <c r="H9" s="9">
        <f t="shared" si="2"/>
        <v>497</v>
      </c>
      <c r="I9" s="9">
        <f t="shared" si="3"/>
        <v>174.787125</v>
      </c>
      <c r="J9" s="9">
        <f t="shared" si="4"/>
        <v>671.78712500000006</v>
      </c>
      <c r="K9" s="9">
        <f t="shared" si="5"/>
        <v>134.4</v>
      </c>
      <c r="L9" s="9">
        <f t="shared" si="12"/>
        <v>806.18712500000004</v>
      </c>
      <c r="M9" s="7">
        <v>81</v>
      </c>
      <c r="N9" s="1">
        <v>1</v>
      </c>
      <c r="O9" s="1">
        <v>4750</v>
      </c>
      <c r="P9" s="11">
        <v>2</v>
      </c>
      <c r="Q9" s="8">
        <f t="shared" si="6"/>
        <v>556.79999999999995</v>
      </c>
      <c r="R9" s="9">
        <f t="shared" si="7"/>
        <v>55.7</v>
      </c>
      <c r="S9" s="9">
        <f t="shared" si="8"/>
        <v>612.5</v>
      </c>
      <c r="T9" s="7">
        <v>81</v>
      </c>
      <c r="U9" s="1">
        <v>1</v>
      </c>
      <c r="V9" s="1">
        <v>4750</v>
      </c>
      <c r="W9" s="11">
        <v>2</v>
      </c>
      <c r="X9" s="8">
        <f t="shared" si="9"/>
        <v>556.79999999999995</v>
      </c>
      <c r="Y9" s="9">
        <f t="shared" si="10"/>
        <v>55.7</v>
      </c>
      <c r="Z9" s="9">
        <f t="shared" si="11"/>
        <v>612.5</v>
      </c>
    </row>
    <row r="10" spans="1:26" ht="12" customHeight="1" x14ac:dyDescent="0.2">
      <c r="A10" s="5">
        <f t="shared" si="0"/>
        <v>5</v>
      </c>
      <c r="B10" s="6" t="s">
        <v>5</v>
      </c>
      <c r="C10" s="7">
        <v>83</v>
      </c>
      <c r="D10" s="1">
        <v>1</v>
      </c>
      <c r="E10" s="1">
        <v>6147</v>
      </c>
      <c r="F10" s="12">
        <v>2</v>
      </c>
      <c r="G10" s="8">
        <f t="shared" si="1"/>
        <v>662.7</v>
      </c>
      <c r="H10" s="9">
        <f t="shared" si="2"/>
        <v>497</v>
      </c>
      <c r="I10" s="9">
        <f t="shared" si="3"/>
        <v>174.787125</v>
      </c>
      <c r="J10" s="9">
        <f t="shared" si="4"/>
        <v>671.78712500000006</v>
      </c>
      <c r="K10" s="9">
        <f t="shared" si="5"/>
        <v>134.4</v>
      </c>
      <c r="L10" s="9">
        <f t="shared" si="12"/>
        <v>806.18712500000004</v>
      </c>
      <c r="M10" s="7">
        <v>83</v>
      </c>
      <c r="N10" s="1">
        <v>1</v>
      </c>
      <c r="O10" s="1">
        <v>4750</v>
      </c>
      <c r="P10" s="12">
        <v>2</v>
      </c>
      <c r="Q10" s="8">
        <f t="shared" si="6"/>
        <v>556.79999999999995</v>
      </c>
      <c r="R10" s="9">
        <f t="shared" si="7"/>
        <v>55.7</v>
      </c>
      <c r="S10" s="9">
        <f t="shared" si="8"/>
        <v>612.5</v>
      </c>
      <c r="T10" s="7">
        <v>83</v>
      </c>
      <c r="U10" s="1">
        <v>1</v>
      </c>
      <c r="V10" s="1">
        <v>4750</v>
      </c>
      <c r="W10" s="12">
        <v>2</v>
      </c>
      <c r="X10" s="8">
        <f t="shared" si="9"/>
        <v>556.79999999999995</v>
      </c>
      <c r="Y10" s="9">
        <f t="shared" si="10"/>
        <v>55.7</v>
      </c>
      <c r="Z10" s="9">
        <f t="shared" si="11"/>
        <v>612.5</v>
      </c>
    </row>
    <row r="11" spans="1:26" ht="12" customHeight="1" x14ac:dyDescent="0.2">
      <c r="A11" s="5">
        <f t="shared" si="0"/>
        <v>6</v>
      </c>
      <c r="B11" s="6" t="s">
        <v>6</v>
      </c>
      <c r="C11" s="7">
        <v>305</v>
      </c>
      <c r="D11" s="1">
        <v>1</v>
      </c>
      <c r="E11" s="1">
        <v>6147</v>
      </c>
      <c r="F11" s="12">
        <v>5</v>
      </c>
      <c r="G11" s="8">
        <f t="shared" si="1"/>
        <v>1656.7</v>
      </c>
      <c r="H11" s="9">
        <f t="shared" si="2"/>
        <v>1242.5</v>
      </c>
      <c r="I11" s="9">
        <f t="shared" si="3"/>
        <v>436.95462500000002</v>
      </c>
      <c r="J11" s="9">
        <f t="shared" si="4"/>
        <v>1679.4546250000001</v>
      </c>
      <c r="K11" s="9">
        <f t="shared" si="5"/>
        <v>335.9</v>
      </c>
      <c r="L11" s="9">
        <f t="shared" si="12"/>
        <v>2015.3546249999999</v>
      </c>
      <c r="M11" s="7">
        <v>305</v>
      </c>
      <c r="N11" s="1">
        <v>1</v>
      </c>
      <c r="O11" s="1">
        <v>4750</v>
      </c>
      <c r="P11" s="12">
        <v>5</v>
      </c>
      <c r="Q11" s="8">
        <f t="shared" si="6"/>
        <v>1392.1</v>
      </c>
      <c r="R11" s="9">
        <f t="shared" si="7"/>
        <v>139.19999999999999</v>
      </c>
      <c r="S11" s="9">
        <f t="shared" si="8"/>
        <v>1531.3</v>
      </c>
      <c r="T11" s="7">
        <v>305</v>
      </c>
      <c r="U11" s="1">
        <v>1</v>
      </c>
      <c r="V11" s="1">
        <v>4750</v>
      </c>
      <c r="W11" s="12">
        <v>5</v>
      </c>
      <c r="X11" s="8">
        <f t="shared" si="9"/>
        <v>1392.1</v>
      </c>
      <c r="Y11" s="9">
        <f t="shared" si="10"/>
        <v>139.19999999999999</v>
      </c>
      <c r="Z11" s="9">
        <f t="shared" si="11"/>
        <v>1531.3</v>
      </c>
    </row>
    <row r="12" spans="1:26" ht="12" customHeight="1" x14ac:dyDescent="0.2">
      <c r="A12" s="5">
        <f t="shared" si="0"/>
        <v>7</v>
      </c>
      <c r="B12" s="6" t="s">
        <v>7</v>
      </c>
      <c r="C12" s="7">
        <v>316</v>
      </c>
      <c r="D12" s="1">
        <v>1</v>
      </c>
      <c r="E12" s="1">
        <v>6147</v>
      </c>
      <c r="F12" s="12">
        <v>5</v>
      </c>
      <c r="G12" s="8">
        <f t="shared" si="1"/>
        <v>1656.7</v>
      </c>
      <c r="H12" s="9">
        <f t="shared" si="2"/>
        <v>1242.5</v>
      </c>
      <c r="I12" s="9">
        <f t="shared" si="3"/>
        <v>436.95462500000002</v>
      </c>
      <c r="J12" s="9">
        <f t="shared" si="4"/>
        <v>1679.4546250000001</v>
      </c>
      <c r="K12" s="9">
        <f t="shared" si="5"/>
        <v>335.9</v>
      </c>
      <c r="L12" s="9">
        <f t="shared" si="12"/>
        <v>2015.3546249999999</v>
      </c>
      <c r="M12" s="7">
        <v>316</v>
      </c>
      <c r="N12" s="1">
        <v>1</v>
      </c>
      <c r="O12" s="1">
        <v>4750</v>
      </c>
      <c r="P12" s="12">
        <v>5</v>
      </c>
      <c r="Q12" s="8">
        <f t="shared" si="6"/>
        <v>1392.1</v>
      </c>
      <c r="R12" s="9">
        <f t="shared" si="7"/>
        <v>139.19999999999999</v>
      </c>
      <c r="S12" s="9">
        <f t="shared" si="8"/>
        <v>1531.3</v>
      </c>
      <c r="T12" s="7">
        <v>316</v>
      </c>
      <c r="U12" s="1">
        <v>1</v>
      </c>
      <c r="V12" s="1">
        <v>4750</v>
      </c>
      <c r="W12" s="12">
        <v>5</v>
      </c>
      <c r="X12" s="8">
        <f t="shared" si="9"/>
        <v>1392.1</v>
      </c>
      <c r="Y12" s="9">
        <f t="shared" si="10"/>
        <v>139.19999999999999</v>
      </c>
      <c r="Z12" s="9">
        <f t="shared" si="11"/>
        <v>1531.3</v>
      </c>
    </row>
    <row r="13" spans="1:26" ht="12" customHeight="1" x14ac:dyDescent="0.2">
      <c r="A13" s="5">
        <f t="shared" si="0"/>
        <v>8</v>
      </c>
      <c r="B13" s="6" t="s">
        <v>8</v>
      </c>
      <c r="C13" s="7">
        <v>55</v>
      </c>
      <c r="D13" s="1">
        <v>1</v>
      </c>
      <c r="E13" s="1">
        <v>6147</v>
      </c>
      <c r="F13" s="12">
        <v>2</v>
      </c>
      <c r="G13" s="8">
        <f t="shared" si="1"/>
        <v>662.7</v>
      </c>
      <c r="H13" s="9">
        <f t="shared" si="2"/>
        <v>497</v>
      </c>
      <c r="I13" s="9">
        <f t="shared" si="3"/>
        <v>174.787125</v>
      </c>
      <c r="J13" s="9">
        <f t="shared" si="4"/>
        <v>671.78712500000006</v>
      </c>
      <c r="K13" s="9">
        <f t="shared" si="5"/>
        <v>134.4</v>
      </c>
      <c r="L13" s="9">
        <f t="shared" si="12"/>
        <v>806.18712500000004</v>
      </c>
      <c r="M13" s="7">
        <v>55</v>
      </c>
      <c r="N13" s="1">
        <v>1</v>
      </c>
      <c r="O13" s="1">
        <v>4750</v>
      </c>
      <c r="P13" s="12">
        <v>2</v>
      </c>
      <c r="Q13" s="8">
        <f t="shared" si="6"/>
        <v>556.79999999999995</v>
      </c>
      <c r="R13" s="9">
        <f t="shared" si="7"/>
        <v>55.7</v>
      </c>
      <c r="S13" s="9">
        <f t="shared" si="8"/>
        <v>612.5</v>
      </c>
      <c r="T13" s="7">
        <v>55</v>
      </c>
      <c r="U13" s="1">
        <v>1</v>
      </c>
      <c r="V13" s="1">
        <v>4750</v>
      </c>
      <c r="W13" s="12">
        <v>2</v>
      </c>
      <c r="X13" s="8">
        <f t="shared" si="9"/>
        <v>556.79999999999995</v>
      </c>
      <c r="Y13" s="9">
        <f t="shared" si="10"/>
        <v>55.7</v>
      </c>
      <c r="Z13" s="9">
        <f t="shared" si="11"/>
        <v>612.5</v>
      </c>
    </row>
    <row r="14" spans="1:26" ht="12" customHeight="1" x14ac:dyDescent="0.2">
      <c r="A14" s="5">
        <f t="shared" si="0"/>
        <v>9</v>
      </c>
      <c r="B14" s="6" t="s">
        <v>9</v>
      </c>
      <c r="C14" s="7">
        <v>1</v>
      </c>
      <c r="D14" s="1">
        <v>1</v>
      </c>
      <c r="E14" s="1">
        <v>6147</v>
      </c>
      <c r="F14" s="12"/>
      <c r="G14" s="8">
        <f t="shared" si="1"/>
        <v>0</v>
      </c>
      <c r="H14" s="9">
        <f t="shared" si="2"/>
        <v>0</v>
      </c>
      <c r="I14" s="9">
        <f t="shared" si="3"/>
        <v>0</v>
      </c>
      <c r="J14" s="9">
        <f t="shared" si="4"/>
        <v>0</v>
      </c>
      <c r="K14" s="9">
        <f t="shared" si="5"/>
        <v>0</v>
      </c>
      <c r="L14" s="9">
        <f t="shared" si="12"/>
        <v>0</v>
      </c>
      <c r="M14" s="7">
        <v>1</v>
      </c>
      <c r="N14" s="1"/>
      <c r="O14" s="1">
        <v>4750</v>
      </c>
      <c r="P14" s="12"/>
      <c r="Q14" s="8">
        <f t="shared" si="6"/>
        <v>0</v>
      </c>
      <c r="R14" s="9">
        <f t="shared" si="7"/>
        <v>0</v>
      </c>
      <c r="S14" s="9">
        <f t="shared" si="8"/>
        <v>0</v>
      </c>
      <c r="T14" s="7">
        <v>1</v>
      </c>
      <c r="U14" s="1"/>
      <c r="V14" s="1">
        <v>4750</v>
      </c>
      <c r="W14" s="12"/>
      <c r="X14" s="8">
        <f t="shared" si="9"/>
        <v>0</v>
      </c>
      <c r="Y14" s="9">
        <f t="shared" si="10"/>
        <v>0</v>
      </c>
      <c r="Z14" s="9">
        <f t="shared" si="11"/>
        <v>0</v>
      </c>
    </row>
    <row r="15" spans="1:26" ht="12" customHeight="1" x14ac:dyDescent="0.2">
      <c r="A15" s="5">
        <f t="shared" si="0"/>
        <v>10</v>
      </c>
      <c r="B15" s="6" t="s">
        <v>10</v>
      </c>
      <c r="C15" s="7">
        <v>94</v>
      </c>
      <c r="D15" s="1">
        <v>1</v>
      </c>
      <c r="E15" s="1">
        <v>6147</v>
      </c>
      <c r="F15" s="12">
        <v>2</v>
      </c>
      <c r="G15" s="8">
        <f t="shared" si="1"/>
        <v>662.7</v>
      </c>
      <c r="H15" s="9">
        <f t="shared" si="2"/>
        <v>497</v>
      </c>
      <c r="I15" s="9">
        <f t="shared" si="3"/>
        <v>174.787125</v>
      </c>
      <c r="J15" s="9">
        <f t="shared" si="4"/>
        <v>671.78712500000006</v>
      </c>
      <c r="K15" s="9">
        <f t="shared" si="5"/>
        <v>134.4</v>
      </c>
      <c r="L15" s="9">
        <f t="shared" si="12"/>
        <v>806.18712500000004</v>
      </c>
      <c r="M15" s="7">
        <v>94</v>
      </c>
      <c r="N15" s="1">
        <v>1</v>
      </c>
      <c r="O15" s="1">
        <v>4750</v>
      </c>
      <c r="P15" s="12">
        <v>2</v>
      </c>
      <c r="Q15" s="8">
        <f t="shared" si="6"/>
        <v>556.79999999999995</v>
      </c>
      <c r="R15" s="9">
        <f t="shared" si="7"/>
        <v>55.7</v>
      </c>
      <c r="S15" s="9">
        <f t="shared" si="8"/>
        <v>612.5</v>
      </c>
      <c r="T15" s="7">
        <v>94</v>
      </c>
      <c r="U15" s="1">
        <v>1</v>
      </c>
      <c r="V15" s="1">
        <v>4750</v>
      </c>
      <c r="W15" s="12">
        <v>2</v>
      </c>
      <c r="X15" s="8">
        <f t="shared" si="9"/>
        <v>556.79999999999995</v>
      </c>
      <c r="Y15" s="9">
        <f t="shared" si="10"/>
        <v>55.7</v>
      </c>
      <c r="Z15" s="9">
        <f t="shared" si="11"/>
        <v>612.5</v>
      </c>
    </row>
    <row r="16" spans="1:26" ht="12" customHeight="1" x14ac:dyDescent="0.2">
      <c r="A16" s="5">
        <f t="shared" si="0"/>
        <v>11</v>
      </c>
      <c r="B16" s="6" t="s">
        <v>11</v>
      </c>
      <c r="C16" s="7">
        <v>164</v>
      </c>
      <c r="D16" s="1">
        <v>1</v>
      </c>
      <c r="E16" s="1">
        <v>6147</v>
      </c>
      <c r="F16" s="12">
        <v>3</v>
      </c>
      <c r="G16" s="8">
        <f t="shared" si="1"/>
        <v>994</v>
      </c>
      <c r="H16" s="9">
        <f t="shared" si="2"/>
        <v>745.5</v>
      </c>
      <c r="I16" s="9">
        <f t="shared" si="3"/>
        <v>262.16749999999996</v>
      </c>
      <c r="J16" s="9">
        <f t="shared" si="4"/>
        <v>1007.6675</v>
      </c>
      <c r="K16" s="9">
        <f t="shared" si="5"/>
        <v>201.5</v>
      </c>
      <c r="L16" s="9">
        <f t="shared" si="12"/>
        <v>1209.1675</v>
      </c>
      <c r="M16" s="7">
        <v>164</v>
      </c>
      <c r="N16" s="1">
        <v>1</v>
      </c>
      <c r="O16" s="1">
        <v>4750</v>
      </c>
      <c r="P16" s="12">
        <v>3</v>
      </c>
      <c r="Q16" s="8">
        <f t="shared" si="6"/>
        <v>835.3</v>
      </c>
      <c r="R16" s="9">
        <f t="shared" si="7"/>
        <v>83.5</v>
      </c>
      <c r="S16" s="9">
        <f t="shared" si="8"/>
        <v>918.8</v>
      </c>
      <c r="T16" s="7">
        <v>164</v>
      </c>
      <c r="U16" s="1">
        <v>1</v>
      </c>
      <c r="V16" s="1">
        <v>4750</v>
      </c>
      <c r="W16" s="12">
        <v>3</v>
      </c>
      <c r="X16" s="8">
        <f t="shared" si="9"/>
        <v>835.3</v>
      </c>
      <c r="Y16" s="9">
        <f t="shared" si="10"/>
        <v>83.5</v>
      </c>
      <c r="Z16" s="9">
        <f t="shared" si="11"/>
        <v>918.8</v>
      </c>
    </row>
    <row r="17" spans="1:26" ht="12" customHeight="1" x14ac:dyDescent="0.2">
      <c r="A17" s="5">
        <f t="shared" si="0"/>
        <v>12</v>
      </c>
      <c r="B17" s="6" t="s">
        <v>12</v>
      </c>
      <c r="C17" s="7">
        <v>207</v>
      </c>
      <c r="D17" s="1">
        <v>1</v>
      </c>
      <c r="E17" s="1">
        <v>6147</v>
      </c>
      <c r="F17" s="12">
        <v>4</v>
      </c>
      <c r="G17" s="8">
        <f t="shared" si="1"/>
        <v>1325.4</v>
      </c>
      <c r="H17" s="9">
        <f t="shared" si="2"/>
        <v>994.1</v>
      </c>
      <c r="I17" s="9">
        <f t="shared" si="3"/>
        <v>349.57425000000001</v>
      </c>
      <c r="J17" s="9">
        <f t="shared" si="4"/>
        <v>1343.67425</v>
      </c>
      <c r="K17" s="9">
        <f t="shared" si="5"/>
        <v>268.7</v>
      </c>
      <c r="L17" s="9">
        <f t="shared" si="12"/>
        <v>1612.3742500000001</v>
      </c>
      <c r="M17" s="7">
        <v>207</v>
      </c>
      <c r="N17" s="1">
        <v>1</v>
      </c>
      <c r="O17" s="1">
        <v>4750</v>
      </c>
      <c r="P17" s="12">
        <v>4</v>
      </c>
      <c r="Q17" s="8">
        <f t="shared" si="6"/>
        <v>1113.7</v>
      </c>
      <c r="R17" s="9">
        <f t="shared" si="7"/>
        <v>111.4</v>
      </c>
      <c r="S17" s="9">
        <f t="shared" si="8"/>
        <v>1225.1000000000001</v>
      </c>
      <c r="T17" s="7">
        <v>207</v>
      </c>
      <c r="U17" s="1">
        <v>1</v>
      </c>
      <c r="V17" s="1">
        <v>4750</v>
      </c>
      <c r="W17" s="12">
        <v>4</v>
      </c>
      <c r="X17" s="8">
        <f t="shared" si="9"/>
        <v>1113.7</v>
      </c>
      <c r="Y17" s="9">
        <f t="shared" si="10"/>
        <v>111.4</v>
      </c>
      <c r="Z17" s="9">
        <f t="shared" si="11"/>
        <v>1225.1000000000001</v>
      </c>
    </row>
    <row r="18" spans="1:26" ht="12" customHeight="1" x14ac:dyDescent="0.2">
      <c r="A18" s="5">
        <f t="shared" si="0"/>
        <v>13</v>
      </c>
      <c r="B18" s="6" t="s">
        <v>13</v>
      </c>
      <c r="C18" s="7">
        <v>50</v>
      </c>
      <c r="D18" s="1">
        <v>1</v>
      </c>
      <c r="E18" s="1">
        <v>6147</v>
      </c>
      <c r="F18" s="12">
        <v>2</v>
      </c>
      <c r="G18" s="8">
        <f t="shared" si="1"/>
        <v>662.7</v>
      </c>
      <c r="H18" s="9">
        <f t="shared" si="2"/>
        <v>497</v>
      </c>
      <c r="I18" s="9">
        <f t="shared" si="3"/>
        <v>174.787125</v>
      </c>
      <c r="J18" s="9">
        <f t="shared" si="4"/>
        <v>671.78712500000006</v>
      </c>
      <c r="K18" s="9">
        <f t="shared" si="5"/>
        <v>134.4</v>
      </c>
      <c r="L18" s="9">
        <f t="shared" si="12"/>
        <v>806.18712500000004</v>
      </c>
      <c r="M18" s="7">
        <v>50</v>
      </c>
      <c r="N18" s="1">
        <v>1</v>
      </c>
      <c r="O18" s="1">
        <v>4750</v>
      </c>
      <c r="P18" s="12">
        <v>2</v>
      </c>
      <c r="Q18" s="8">
        <f t="shared" si="6"/>
        <v>556.79999999999995</v>
      </c>
      <c r="R18" s="9">
        <f t="shared" si="7"/>
        <v>55.7</v>
      </c>
      <c r="S18" s="9">
        <f t="shared" si="8"/>
        <v>612.5</v>
      </c>
      <c r="T18" s="7">
        <v>50</v>
      </c>
      <c r="U18" s="1">
        <v>1</v>
      </c>
      <c r="V18" s="1">
        <v>4750</v>
      </c>
      <c r="W18" s="12">
        <v>2</v>
      </c>
      <c r="X18" s="8">
        <f t="shared" si="9"/>
        <v>556.79999999999995</v>
      </c>
      <c r="Y18" s="9">
        <f t="shared" si="10"/>
        <v>55.7</v>
      </c>
      <c r="Z18" s="9">
        <f t="shared" si="11"/>
        <v>612.5</v>
      </c>
    </row>
    <row r="19" spans="1:26" ht="12" customHeight="1" x14ac:dyDescent="0.2">
      <c r="A19" s="5">
        <f t="shared" si="0"/>
        <v>14</v>
      </c>
      <c r="B19" s="6" t="s">
        <v>14</v>
      </c>
      <c r="C19" s="7">
        <v>58</v>
      </c>
      <c r="D19" s="1">
        <v>1</v>
      </c>
      <c r="E19" s="1">
        <v>6147</v>
      </c>
      <c r="F19" s="12">
        <v>2</v>
      </c>
      <c r="G19" s="8">
        <f t="shared" si="1"/>
        <v>662.7</v>
      </c>
      <c r="H19" s="9">
        <f t="shared" si="2"/>
        <v>497</v>
      </c>
      <c r="I19" s="9">
        <f t="shared" si="3"/>
        <v>174.787125</v>
      </c>
      <c r="J19" s="9">
        <f t="shared" si="4"/>
        <v>671.78712500000006</v>
      </c>
      <c r="K19" s="9">
        <f t="shared" si="5"/>
        <v>134.4</v>
      </c>
      <c r="L19" s="9">
        <f t="shared" si="12"/>
        <v>806.18712500000004</v>
      </c>
      <c r="M19" s="7">
        <v>58</v>
      </c>
      <c r="N19" s="1">
        <v>1</v>
      </c>
      <c r="O19" s="1">
        <v>4750</v>
      </c>
      <c r="P19" s="12">
        <v>2</v>
      </c>
      <c r="Q19" s="8">
        <f t="shared" si="6"/>
        <v>556.79999999999995</v>
      </c>
      <c r="R19" s="9">
        <f t="shared" si="7"/>
        <v>55.7</v>
      </c>
      <c r="S19" s="9">
        <f t="shared" si="8"/>
        <v>612.5</v>
      </c>
      <c r="T19" s="7">
        <v>58</v>
      </c>
      <c r="U19" s="1">
        <v>1</v>
      </c>
      <c r="V19" s="1">
        <v>4750</v>
      </c>
      <c r="W19" s="12">
        <v>2</v>
      </c>
      <c r="X19" s="8">
        <f t="shared" si="9"/>
        <v>556.79999999999995</v>
      </c>
      <c r="Y19" s="9">
        <f t="shared" si="10"/>
        <v>55.7</v>
      </c>
      <c r="Z19" s="9">
        <f t="shared" si="11"/>
        <v>612.5</v>
      </c>
    </row>
    <row r="20" spans="1:26" ht="12" customHeight="1" x14ac:dyDescent="0.2">
      <c r="A20" s="5">
        <f t="shared" si="0"/>
        <v>15</v>
      </c>
      <c r="B20" s="6" t="s">
        <v>15</v>
      </c>
      <c r="C20" s="7">
        <v>60</v>
      </c>
      <c r="D20" s="1">
        <v>1</v>
      </c>
      <c r="E20" s="1">
        <v>6147</v>
      </c>
      <c r="F20" s="12">
        <v>2</v>
      </c>
      <c r="G20" s="8">
        <f t="shared" si="1"/>
        <v>662.7</v>
      </c>
      <c r="H20" s="9">
        <f t="shared" si="2"/>
        <v>497</v>
      </c>
      <c r="I20" s="9">
        <f t="shared" si="3"/>
        <v>174.787125</v>
      </c>
      <c r="J20" s="9">
        <f t="shared" si="4"/>
        <v>671.78712500000006</v>
      </c>
      <c r="K20" s="9">
        <f t="shared" si="5"/>
        <v>134.4</v>
      </c>
      <c r="L20" s="9">
        <f t="shared" si="12"/>
        <v>806.18712500000004</v>
      </c>
      <c r="M20" s="7">
        <v>60</v>
      </c>
      <c r="N20" s="1">
        <v>1</v>
      </c>
      <c r="O20" s="1">
        <v>4750</v>
      </c>
      <c r="P20" s="12">
        <v>2</v>
      </c>
      <c r="Q20" s="8">
        <f t="shared" si="6"/>
        <v>556.79999999999995</v>
      </c>
      <c r="R20" s="9">
        <f t="shared" si="7"/>
        <v>55.7</v>
      </c>
      <c r="S20" s="9">
        <f t="shared" si="8"/>
        <v>612.5</v>
      </c>
      <c r="T20" s="7">
        <v>60</v>
      </c>
      <c r="U20" s="1">
        <v>1</v>
      </c>
      <c r="V20" s="1">
        <v>4750</v>
      </c>
      <c r="W20" s="12">
        <v>2</v>
      </c>
      <c r="X20" s="8">
        <f t="shared" si="9"/>
        <v>556.79999999999995</v>
      </c>
      <c r="Y20" s="9">
        <f t="shared" si="10"/>
        <v>55.7</v>
      </c>
      <c r="Z20" s="9">
        <f t="shared" si="11"/>
        <v>612.5</v>
      </c>
    </row>
    <row r="21" spans="1:26" ht="12" customHeight="1" x14ac:dyDescent="0.2">
      <c r="A21" s="5">
        <f t="shared" si="0"/>
        <v>16</v>
      </c>
      <c r="B21" s="13" t="s">
        <v>16</v>
      </c>
      <c r="C21" s="7">
        <v>92</v>
      </c>
      <c r="D21" s="1">
        <v>1</v>
      </c>
      <c r="E21" s="1">
        <v>6147</v>
      </c>
      <c r="F21" s="12">
        <v>2</v>
      </c>
      <c r="G21" s="8">
        <f t="shared" si="1"/>
        <v>662.7</v>
      </c>
      <c r="H21" s="9">
        <f t="shared" si="2"/>
        <v>497</v>
      </c>
      <c r="I21" s="9">
        <f t="shared" si="3"/>
        <v>174.787125</v>
      </c>
      <c r="J21" s="9">
        <f t="shared" si="4"/>
        <v>671.78712500000006</v>
      </c>
      <c r="K21" s="9">
        <f t="shared" si="5"/>
        <v>134.4</v>
      </c>
      <c r="L21" s="9">
        <f t="shared" si="12"/>
        <v>806.18712500000004</v>
      </c>
      <c r="M21" s="7">
        <v>92</v>
      </c>
      <c r="N21" s="1">
        <v>1</v>
      </c>
      <c r="O21" s="1">
        <v>4750</v>
      </c>
      <c r="P21" s="12">
        <v>2</v>
      </c>
      <c r="Q21" s="8">
        <f t="shared" si="6"/>
        <v>556.79999999999995</v>
      </c>
      <c r="R21" s="9">
        <f t="shared" si="7"/>
        <v>55.7</v>
      </c>
      <c r="S21" s="9">
        <f t="shared" si="8"/>
        <v>612.5</v>
      </c>
      <c r="T21" s="7">
        <v>92</v>
      </c>
      <c r="U21" s="1">
        <v>1</v>
      </c>
      <c r="V21" s="1">
        <v>4750</v>
      </c>
      <c r="W21" s="12">
        <v>2</v>
      </c>
      <c r="X21" s="8">
        <f t="shared" si="9"/>
        <v>556.79999999999995</v>
      </c>
      <c r="Y21" s="9">
        <f t="shared" si="10"/>
        <v>55.7</v>
      </c>
      <c r="Z21" s="9">
        <f t="shared" si="11"/>
        <v>612.5</v>
      </c>
    </row>
    <row r="22" spans="1:26" ht="12" customHeight="1" x14ac:dyDescent="0.2">
      <c r="A22" s="5">
        <f t="shared" si="0"/>
        <v>17</v>
      </c>
      <c r="B22" s="6" t="s">
        <v>17</v>
      </c>
      <c r="C22" s="14">
        <v>105</v>
      </c>
      <c r="D22" s="1">
        <v>1</v>
      </c>
      <c r="E22" s="1">
        <v>6147</v>
      </c>
      <c r="F22" s="12">
        <v>3</v>
      </c>
      <c r="G22" s="8">
        <f t="shared" si="1"/>
        <v>994</v>
      </c>
      <c r="H22" s="9">
        <f t="shared" si="2"/>
        <v>745.5</v>
      </c>
      <c r="I22" s="9">
        <f t="shared" si="3"/>
        <v>262.16749999999996</v>
      </c>
      <c r="J22" s="9">
        <f t="shared" si="4"/>
        <v>1007.6675</v>
      </c>
      <c r="K22" s="9">
        <f t="shared" si="5"/>
        <v>201.5</v>
      </c>
      <c r="L22" s="9">
        <f t="shared" si="12"/>
        <v>1209.1675</v>
      </c>
      <c r="M22" s="14">
        <v>105</v>
      </c>
      <c r="N22" s="1">
        <v>1</v>
      </c>
      <c r="O22" s="1">
        <v>4750</v>
      </c>
      <c r="P22" s="12">
        <v>3</v>
      </c>
      <c r="Q22" s="8">
        <f t="shared" si="6"/>
        <v>835.3</v>
      </c>
      <c r="R22" s="9">
        <f t="shared" si="7"/>
        <v>83.5</v>
      </c>
      <c r="S22" s="9">
        <f t="shared" si="8"/>
        <v>918.8</v>
      </c>
      <c r="T22" s="14">
        <v>105</v>
      </c>
      <c r="U22" s="1">
        <v>1</v>
      </c>
      <c r="V22" s="1">
        <v>4750</v>
      </c>
      <c r="W22" s="12">
        <v>3</v>
      </c>
      <c r="X22" s="8">
        <f t="shared" si="9"/>
        <v>835.3</v>
      </c>
      <c r="Y22" s="9">
        <f t="shared" si="10"/>
        <v>83.5</v>
      </c>
      <c r="Z22" s="9">
        <f t="shared" si="11"/>
        <v>918.8</v>
      </c>
    </row>
    <row r="23" spans="1:26" ht="12" customHeight="1" x14ac:dyDescent="0.2">
      <c r="A23" s="5">
        <f t="shared" si="0"/>
        <v>18</v>
      </c>
      <c r="B23" s="6" t="s">
        <v>18</v>
      </c>
      <c r="C23" s="7">
        <v>40</v>
      </c>
      <c r="D23" s="1">
        <v>1</v>
      </c>
      <c r="E23" s="1">
        <v>6147</v>
      </c>
      <c r="F23" s="12">
        <v>1</v>
      </c>
      <c r="G23" s="8">
        <f t="shared" si="1"/>
        <v>331.3</v>
      </c>
      <c r="H23" s="9">
        <f t="shared" si="2"/>
        <v>248.5</v>
      </c>
      <c r="I23" s="9">
        <f t="shared" si="3"/>
        <v>87.380375000000001</v>
      </c>
      <c r="J23" s="9">
        <f t="shared" si="4"/>
        <v>335.88037500000002</v>
      </c>
      <c r="K23" s="9">
        <f t="shared" si="5"/>
        <v>67.2</v>
      </c>
      <c r="L23" s="9">
        <f t="shared" si="12"/>
        <v>403.080375</v>
      </c>
      <c r="M23" s="7">
        <v>40</v>
      </c>
      <c r="N23" s="1">
        <v>1</v>
      </c>
      <c r="O23" s="1">
        <v>4750</v>
      </c>
      <c r="P23" s="12">
        <v>1</v>
      </c>
      <c r="Q23" s="8">
        <f t="shared" si="6"/>
        <v>278.39999999999998</v>
      </c>
      <c r="R23" s="9">
        <f t="shared" si="7"/>
        <v>27.8</v>
      </c>
      <c r="S23" s="9">
        <f t="shared" si="8"/>
        <v>306.2</v>
      </c>
      <c r="T23" s="7">
        <v>40</v>
      </c>
      <c r="U23" s="1">
        <v>1</v>
      </c>
      <c r="V23" s="1">
        <v>4750</v>
      </c>
      <c r="W23" s="12">
        <v>1</v>
      </c>
      <c r="X23" s="8">
        <f t="shared" si="9"/>
        <v>278.39999999999998</v>
      </c>
      <c r="Y23" s="9">
        <f t="shared" si="10"/>
        <v>27.8</v>
      </c>
      <c r="Z23" s="9">
        <f t="shared" si="11"/>
        <v>306.2</v>
      </c>
    </row>
    <row r="24" spans="1:26" ht="12" customHeight="1" x14ac:dyDescent="0.2">
      <c r="A24" s="5">
        <f t="shared" si="0"/>
        <v>19</v>
      </c>
      <c r="B24" s="6" t="s">
        <v>19</v>
      </c>
      <c r="C24" s="7">
        <v>50</v>
      </c>
      <c r="D24" s="1">
        <v>1</v>
      </c>
      <c r="E24" s="1">
        <v>6147</v>
      </c>
      <c r="F24" s="12">
        <v>2</v>
      </c>
      <c r="G24" s="8">
        <f t="shared" si="1"/>
        <v>662.7</v>
      </c>
      <c r="H24" s="9">
        <f t="shared" si="2"/>
        <v>497</v>
      </c>
      <c r="I24" s="9">
        <f t="shared" si="3"/>
        <v>174.787125</v>
      </c>
      <c r="J24" s="9">
        <f t="shared" si="4"/>
        <v>671.78712500000006</v>
      </c>
      <c r="K24" s="9">
        <f t="shared" si="5"/>
        <v>134.4</v>
      </c>
      <c r="L24" s="9">
        <f t="shared" si="12"/>
        <v>806.18712500000004</v>
      </c>
      <c r="M24" s="7">
        <v>50</v>
      </c>
      <c r="N24" s="1">
        <v>1</v>
      </c>
      <c r="O24" s="1">
        <v>4750</v>
      </c>
      <c r="P24" s="12">
        <v>2</v>
      </c>
      <c r="Q24" s="8">
        <f t="shared" si="6"/>
        <v>556.79999999999995</v>
      </c>
      <c r="R24" s="9">
        <f t="shared" si="7"/>
        <v>55.7</v>
      </c>
      <c r="S24" s="9">
        <f t="shared" si="8"/>
        <v>612.5</v>
      </c>
      <c r="T24" s="7">
        <v>50</v>
      </c>
      <c r="U24" s="1">
        <v>1</v>
      </c>
      <c r="V24" s="1">
        <v>4750</v>
      </c>
      <c r="W24" s="12">
        <v>2</v>
      </c>
      <c r="X24" s="8">
        <f t="shared" si="9"/>
        <v>556.79999999999995</v>
      </c>
      <c r="Y24" s="9">
        <f t="shared" si="10"/>
        <v>55.7</v>
      </c>
      <c r="Z24" s="9">
        <f t="shared" si="11"/>
        <v>612.5</v>
      </c>
    </row>
    <row r="25" spans="1:26" ht="12" customHeight="1" x14ac:dyDescent="0.2">
      <c r="A25" s="5">
        <f t="shared" si="0"/>
        <v>20</v>
      </c>
      <c r="B25" s="6" t="s">
        <v>20</v>
      </c>
      <c r="C25" s="7">
        <v>63</v>
      </c>
      <c r="D25" s="1">
        <v>1</v>
      </c>
      <c r="E25" s="1">
        <v>6147</v>
      </c>
      <c r="F25" s="12">
        <v>2</v>
      </c>
      <c r="G25" s="8">
        <f t="shared" si="1"/>
        <v>662.7</v>
      </c>
      <c r="H25" s="9">
        <f t="shared" si="2"/>
        <v>497</v>
      </c>
      <c r="I25" s="9">
        <f t="shared" si="3"/>
        <v>174.787125</v>
      </c>
      <c r="J25" s="9">
        <f t="shared" si="4"/>
        <v>671.78712500000006</v>
      </c>
      <c r="K25" s="9">
        <f t="shared" si="5"/>
        <v>134.4</v>
      </c>
      <c r="L25" s="9">
        <f t="shared" si="12"/>
        <v>806.18712500000004</v>
      </c>
      <c r="M25" s="7">
        <v>63</v>
      </c>
      <c r="N25" s="1">
        <v>1</v>
      </c>
      <c r="O25" s="1">
        <v>4750</v>
      </c>
      <c r="P25" s="12">
        <v>2</v>
      </c>
      <c r="Q25" s="8">
        <f t="shared" si="6"/>
        <v>556.79999999999995</v>
      </c>
      <c r="R25" s="9">
        <f t="shared" si="7"/>
        <v>55.7</v>
      </c>
      <c r="S25" s="9">
        <f t="shared" si="8"/>
        <v>612.5</v>
      </c>
      <c r="T25" s="7">
        <v>63</v>
      </c>
      <c r="U25" s="1">
        <v>1</v>
      </c>
      <c r="V25" s="1">
        <v>4750</v>
      </c>
      <c r="W25" s="12">
        <v>2</v>
      </c>
      <c r="X25" s="8">
        <f t="shared" si="9"/>
        <v>556.79999999999995</v>
      </c>
      <c r="Y25" s="9">
        <f t="shared" si="10"/>
        <v>55.7</v>
      </c>
      <c r="Z25" s="9">
        <f t="shared" si="11"/>
        <v>612.5</v>
      </c>
    </row>
    <row r="26" spans="1:26" ht="12" customHeight="1" x14ac:dyDescent="0.2">
      <c r="A26" s="5">
        <f t="shared" si="0"/>
        <v>21</v>
      </c>
      <c r="B26" s="6" t="s">
        <v>21</v>
      </c>
      <c r="C26" s="7">
        <v>79</v>
      </c>
      <c r="D26" s="1">
        <v>1</v>
      </c>
      <c r="E26" s="1">
        <v>6147</v>
      </c>
      <c r="F26" s="12">
        <v>2</v>
      </c>
      <c r="G26" s="8">
        <f t="shared" si="1"/>
        <v>662.7</v>
      </c>
      <c r="H26" s="9">
        <f t="shared" si="2"/>
        <v>497</v>
      </c>
      <c r="I26" s="9">
        <f t="shared" si="3"/>
        <v>174.787125</v>
      </c>
      <c r="J26" s="9">
        <f t="shared" si="4"/>
        <v>671.78712500000006</v>
      </c>
      <c r="K26" s="9">
        <f t="shared" si="5"/>
        <v>134.4</v>
      </c>
      <c r="L26" s="9">
        <f t="shared" si="12"/>
        <v>806.18712500000004</v>
      </c>
      <c r="M26" s="7">
        <v>79</v>
      </c>
      <c r="N26" s="1">
        <v>1</v>
      </c>
      <c r="O26" s="1">
        <v>4750</v>
      </c>
      <c r="P26" s="12">
        <v>2</v>
      </c>
      <c r="Q26" s="8">
        <f t="shared" si="6"/>
        <v>556.79999999999995</v>
      </c>
      <c r="R26" s="9">
        <f t="shared" si="7"/>
        <v>55.7</v>
      </c>
      <c r="S26" s="9">
        <f t="shared" si="8"/>
        <v>612.5</v>
      </c>
      <c r="T26" s="7">
        <v>79</v>
      </c>
      <c r="U26" s="1">
        <v>1</v>
      </c>
      <c r="V26" s="1">
        <v>4750</v>
      </c>
      <c r="W26" s="12">
        <v>2</v>
      </c>
      <c r="X26" s="8">
        <f t="shared" si="9"/>
        <v>556.79999999999995</v>
      </c>
      <c r="Y26" s="9">
        <f t="shared" si="10"/>
        <v>55.7</v>
      </c>
      <c r="Z26" s="9">
        <f t="shared" si="11"/>
        <v>612.5</v>
      </c>
    </row>
    <row r="27" spans="1:26" ht="12" customHeight="1" x14ac:dyDescent="0.2">
      <c r="A27" s="5">
        <f t="shared" si="0"/>
        <v>22</v>
      </c>
      <c r="B27" s="6" t="s">
        <v>22</v>
      </c>
      <c r="C27" s="7">
        <v>63</v>
      </c>
      <c r="D27" s="1">
        <v>1</v>
      </c>
      <c r="E27" s="1">
        <v>6147</v>
      </c>
      <c r="F27" s="12">
        <v>2</v>
      </c>
      <c r="G27" s="8">
        <f t="shared" si="1"/>
        <v>662.7</v>
      </c>
      <c r="H27" s="9">
        <f t="shared" si="2"/>
        <v>497</v>
      </c>
      <c r="I27" s="9">
        <f t="shared" si="3"/>
        <v>174.787125</v>
      </c>
      <c r="J27" s="9">
        <f t="shared" si="4"/>
        <v>671.78712500000006</v>
      </c>
      <c r="K27" s="9">
        <f t="shared" si="5"/>
        <v>134.4</v>
      </c>
      <c r="L27" s="9">
        <f t="shared" si="12"/>
        <v>806.18712500000004</v>
      </c>
      <c r="M27" s="7">
        <v>63</v>
      </c>
      <c r="N27" s="1">
        <v>1</v>
      </c>
      <c r="O27" s="1">
        <v>4750</v>
      </c>
      <c r="P27" s="12">
        <v>2</v>
      </c>
      <c r="Q27" s="8">
        <f t="shared" si="6"/>
        <v>556.79999999999995</v>
      </c>
      <c r="R27" s="9">
        <f t="shared" si="7"/>
        <v>55.7</v>
      </c>
      <c r="S27" s="9">
        <f t="shared" si="8"/>
        <v>612.5</v>
      </c>
      <c r="T27" s="7">
        <v>63</v>
      </c>
      <c r="U27" s="1">
        <v>1</v>
      </c>
      <c r="V27" s="1">
        <v>4750</v>
      </c>
      <c r="W27" s="12">
        <v>2</v>
      </c>
      <c r="X27" s="8">
        <f t="shared" si="9"/>
        <v>556.79999999999995</v>
      </c>
      <c r="Y27" s="9">
        <f t="shared" si="10"/>
        <v>55.7</v>
      </c>
      <c r="Z27" s="9">
        <f t="shared" si="11"/>
        <v>612.5</v>
      </c>
    </row>
    <row r="28" spans="1:26" ht="12" customHeight="1" x14ac:dyDescent="0.2">
      <c r="A28" s="5">
        <f t="shared" si="0"/>
        <v>23</v>
      </c>
      <c r="B28" s="6" t="s">
        <v>23</v>
      </c>
      <c r="C28" s="7">
        <v>85</v>
      </c>
      <c r="D28" s="1">
        <v>1</v>
      </c>
      <c r="E28" s="1">
        <v>6147</v>
      </c>
      <c r="F28" s="12">
        <v>2</v>
      </c>
      <c r="G28" s="8">
        <f t="shared" si="1"/>
        <v>662.7</v>
      </c>
      <c r="H28" s="9">
        <f t="shared" si="2"/>
        <v>497</v>
      </c>
      <c r="I28" s="9">
        <f t="shared" si="3"/>
        <v>174.787125</v>
      </c>
      <c r="J28" s="9">
        <f t="shared" si="4"/>
        <v>671.78712500000006</v>
      </c>
      <c r="K28" s="9">
        <f t="shared" si="5"/>
        <v>134.4</v>
      </c>
      <c r="L28" s="9">
        <f t="shared" si="12"/>
        <v>806.18712500000004</v>
      </c>
      <c r="M28" s="7">
        <v>85</v>
      </c>
      <c r="N28" s="1">
        <v>1</v>
      </c>
      <c r="O28" s="1">
        <v>4750</v>
      </c>
      <c r="P28" s="12">
        <v>2</v>
      </c>
      <c r="Q28" s="8">
        <f t="shared" si="6"/>
        <v>556.79999999999995</v>
      </c>
      <c r="R28" s="9">
        <f t="shared" si="7"/>
        <v>55.7</v>
      </c>
      <c r="S28" s="9">
        <f t="shared" si="8"/>
        <v>612.5</v>
      </c>
      <c r="T28" s="7">
        <v>85</v>
      </c>
      <c r="U28" s="1">
        <v>1</v>
      </c>
      <c r="V28" s="1">
        <v>4750</v>
      </c>
      <c r="W28" s="12">
        <v>2</v>
      </c>
      <c r="X28" s="8">
        <f t="shared" si="9"/>
        <v>556.79999999999995</v>
      </c>
      <c r="Y28" s="9">
        <f t="shared" si="10"/>
        <v>55.7</v>
      </c>
      <c r="Z28" s="9">
        <f t="shared" si="11"/>
        <v>612.5</v>
      </c>
    </row>
    <row r="29" spans="1:26" ht="12" customHeight="1" x14ac:dyDescent="0.2">
      <c r="A29" s="5">
        <f t="shared" si="0"/>
        <v>24</v>
      </c>
      <c r="B29" s="6" t="s">
        <v>50</v>
      </c>
      <c r="C29" s="7">
        <v>307</v>
      </c>
      <c r="D29" s="1">
        <v>1</v>
      </c>
      <c r="E29" s="1">
        <v>6147</v>
      </c>
      <c r="F29" s="12">
        <v>5</v>
      </c>
      <c r="G29" s="8">
        <f t="shared" si="1"/>
        <v>1656.7</v>
      </c>
      <c r="H29" s="9">
        <f t="shared" si="2"/>
        <v>1242.5</v>
      </c>
      <c r="I29" s="9">
        <f t="shared" si="3"/>
        <v>436.95462500000002</v>
      </c>
      <c r="J29" s="9">
        <f t="shared" si="4"/>
        <v>1679.4546250000001</v>
      </c>
      <c r="K29" s="9">
        <f t="shared" si="5"/>
        <v>335.9</v>
      </c>
      <c r="L29" s="9">
        <f t="shared" si="12"/>
        <v>2015.3546249999999</v>
      </c>
      <c r="M29" s="7">
        <v>307</v>
      </c>
      <c r="N29" s="1">
        <v>1</v>
      </c>
      <c r="O29" s="1">
        <v>4750</v>
      </c>
      <c r="P29" s="12">
        <v>5</v>
      </c>
      <c r="Q29" s="8">
        <f t="shared" si="6"/>
        <v>1392.1</v>
      </c>
      <c r="R29" s="9">
        <f t="shared" si="7"/>
        <v>139.19999999999999</v>
      </c>
      <c r="S29" s="9">
        <f t="shared" si="8"/>
        <v>1531.3</v>
      </c>
      <c r="T29" s="7">
        <v>307</v>
      </c>
      <c r="U29" s="1">
        <v>1</v>
      </c>
      <c r="V29" s="1">
        <v>4750</v>
      </c>
      <c r="W29" s="12">
        <v>5</v>
      </c>
      <c r="X29" s="8">
        <f t="shared" si="9"/>
        <v>1392.1</v>
      </c>
      <c r="Y29" s="9">
        <f t="shared" si="10"/>
        <v>139.19999999999999</v>
      </c>
      <c r="Z29" s="9">
        <f t="shared" si="11"/>
        <v>1531.3</v>
      </c>
    </row>
    <row r="30" spans="1:26" ht="12" customHeight="1" x14ac:dyDescent="0.2">
      <c r="A30" s="5">
        <f t="shared" si="0"/>
        <v>25</v>
      </c>
      <c r="B30" s="6" t="s">
        <v>24</v>
      </c>
      <c r="C30" s="7">
        <v>51</v>
      </c>
      <c r="D30" s="1">
        <v>1</v>
      </c>
      <c r="E30" s="1">
        <v>6147</v>
      </c>
      <c r="F30" s="12">
        <v>2</v>
      </c>
      <c r="G30" s="8">
        <f t="shared" si="1"/>
        <v>662.7</v>
      </c>
      <c r="H30" s="9">
        <f t="shared" si="2"/>
        <v>497</v>
      </c>
      <c r="I30" s="9">
        <f t="shared" si="3"/>
        <v>174.787125</v>
      </c>
      <c r="J30" s="9">
        <f t="shared" si="4"/>
        <v>671.78712500000006</v>
      </c>
      <c r="K30" s="9">
        <f t="shared" si="5"/>
        <v>134.4</v>
      </c>
      <c r="L30" s="9">
        <f t="shared" si="12"/>
        <v>806.18712500000004</v>
      </c>
      <c r="M30" s="7">
        <v>51</v>
      </c>
      <c r="N30" s="1">
        <v>1</v>
      </c>
      <c r="O30" s="1">
        <v>4750</v>
      </c>
      <c r="P30" s="12">
        <v>2</v>
      </c>
      <c r="Q30" s="8">
        <f t="shared" si="6"/>
        <v>556.79999999999995</v>
      </c>
      <c r="R30" s="9">
        <f t="shared" si="7"/>
        <v>55.7</v>
      </c>
      <c r="S30" s="9">
        <f t="shared" si="8"/>
        <v>612.5</v>
      </c>
      <c r="T30" s="7">
        <v>51</v>
      </c>
      <c r="U30" s="1">
        <v>1</v>
      </c>
      <c r="V30" s="1">
        <v>4750</v>
      </c>
      <c r="W30" s="12">
        <v>2</v>
      </c>
      <c r="X30" s="8">
        <f t="shared" si="9"/>
        <v>556.79999999999995</v>
      </c>
      <c r="Y30" s="9">
        <f t="shared" si="10"/>
        <v>55.7</v>
      </c>
      <c r="Z30" s="9">
        <f t="shared" si="11"/>
        <v>612.5</v>
      </c>
    </row>
    <row r="31" spans="1:26" ht="12" customHeight="1" x14ac:dyDescent="0.2">
      <c r="A31" s="5">
        <f t="shared" si="0"/>
        <v>26</v>
      </c>
      <c r="B31" s="6" t="s">
        <v>25</v>
      </c>
      <c r="C31" s="7">
        <v>71</v>
      </c>
      <c r="D31" s="1">
        <v>1</v>
      </c>
      <c r="E31" s="1">
        <v>6147</v>
      </c>
      <c r="F31" s="12">
        <v>2</v>
      </c>
      <c r="G31" s="8">
        <f t="shared" si="1"/>
        <v>662.7</v>
      </c>
      <c r="H31" s="9">
        <f t="shared" si="2"/>
        <v>497</v>
      </c>
      <c r="I31" s="9">
        <f t="shared" si="3"/>
        <v>174.787125</v>
      </c>
      <c r="J31" s="9">
        <f t="shared" si="4"/>
        <v>671.78712500000006</v>
      </c>
      <c r="K31" s="9">
        <f t="shared" si="5"/>
        <v>134.4</v>
      </c>
      <c r="L31" s="9">
        <f t="shared" si="12"/>
        <v>806.18712500000004</v>
      </c>
      <c r="M31" s="7">
        <v>71</v>
      </c>
      <c r="N31" s="1">
        <v>1</v>
      </c>
      <c r="O31" s="1">
        <v>4750</v>
      </c>
      <c r="P31" s="12">
        <v>2</v>
      </c>
      <c r="Q31" s="8">
        <f t="shared" si="6"/>
        <v>556.79999999999995</v>
      </c>
      <c r="R31" s="9">
        <f t="shared" si="7"/>
        <v>55.7</v>
      </c>
      <c r="S31" s="9">
        <f t="shared" si="8"/>
        <v>612.5</v>
      </c>
      <c r="T31" s="7">
        <v>71</v>
      </c>
      <c r="U31" s="1">
        <v>1</v>
      </c>
      <c r="V31" s="1">
        <v>4750</v>
      </c>
      <c r="W31" s="12">
        <v>2</v>
      </c>
      <c r="X31" s="8">
        <f t="shared" si="9"/>
        <v>556.79999999999995</v>
      </c>
      <c r="Y31" s="9">
        <f t="shared" si="10"/>
        <v>55.7</v>
      </c>
      <c r="Z31" s="9">
        <f t="shared" si="11"/>
        <v>612.5</v>
      </c>
    </row>
    <row r="32" spans="1:26" ht="12" customHeight="1" x14ac:dyDescent="0.2">
      <c r="A32" s="5">
        <f t="shared" si="0"/>
        <v>27</v>
      </c>
      <c r="B32" s="13" t="s">
        <v>26</v>
      </c>
      <c r="C32" s="7">
        <v>98</v>
      </c>
      <c r="D32" s="1">
        <v>1</v>
      </c>
      <c r="E32" s="1">
        <v>6147</v>
      </c>
      <c r="F32" s="12">
        <v>2</v>
      </c>
      <c r="G32" s="8">
        <f t="shared" si="1"/>
        <v>662.7</v>
      </c>
      <c r="H32" s="9">
        <f t="shared" si="2"/>
        <v>497</v>
      </c>
      <c r="I32" s="9">
        <f t="shared" si="3"/>
        <v>174.787125</v>
      </c>
      <c r="J32" s="9">
        <f t="shared" si="4"/>
        <v>671.78712500000006</v>
      </c>
      <c r="K32" s="9">
        <f t="shared" si="5"/>
        <v>134.4</v>
      </c>
      <c r="L32" s="9">
        <f t="shared" si="12"/>
        <v>806.18712500000004</v>
      </c>
      <c r="M32" s="7">
        <v>98</v>
      </c>
      <c r="N32" s="1">
        <v>1</v>
      </c>
      <c r="O32" s="1">
        <v>4750</v>
      </c>
      <c r="P32" s="12">
        <v>2</v>
      </c>
      <c r="Q32" s="8">
        <f t="shared" si="6"/>
        <v>556.79999999999995</v>
      </c>
      <c r="R32" s="9">
        <f t="shared" si="7"/>
        <v>55.7</v>
      </c>
      <c r="S32" s="9">
        <f t="shared" si="8"/>
        <v>612.5</v>
      </c>
      <c r="T32" s="7">
        <v>98</v>
      </c>
      <c r="U32" s="1">
        <v>1</v>
      </c>
      <c r="V32" s="1">
        <v>4750</v>
      </c>
      <c r="W32" s="12">
        <v>2</v>
      </c>
      <c r="X32" s="8">
        <f t="shared" si="9"/>
        <v>556.79999999999995</v>
      </c>
      <c r="Y32" s="9">
        <f t="shared" si="10"/>
        <v>55.7</v>
      </c>
      <c r="Z32" s="9">
        <f t="shared" si="11"/>
        <v>612.5</v>
      </c>
    </row>
    <row r="33" spans="1:26" ht="12" customHeight="1" x14ac:dyDescent="0.2">
      <c r="A33" s="5">
        <f t="shared" si="0"/>
        <v>28</v>
      </c>
      <c r="B33" s="6" t="s">
        <v>27</v>
      </c>
      <c r="C33" s="14">
        <v>105</v>
      </c>
      <c r="D33" s="1">
        <v>1</v>
      </c>
      <c r="E33" s="1">
        <v>6147</v>
      </c>
      <c r="F33" s="12">
        <v>3</v>
      </c>
      <c r="G33" s="8">
        <f t="shared" si="1"/>
        <v>994</v>
      </c>
      <c r="H33" s="9">
        <f t="shared" si="2"/>
        <v>745.5</v>
      </c>
      <c r="I33" s="9">
        <f t="shared" si="3"/>
        <v>262.16749999999996</v>
      </c>
      <c r="J33" s="9">
        <f t="shared" si="4"/>
        <v>1007.6675</v>
      </c>
      <c r="K33" s="9">
        <f t="shared" si="5"/>
        <v>201.5</v>
      </c>
      <c r="L33" s="9">
        <f t="shared" si="12"/>
        <v>1209.1675</v>
      </c>
      <c r="M33" s="14">
        <v>105</v>
      </c>
      <c r="N33" s="1">
        <v>1</v>
      </c>
      <c r="O33" s="1">
        <v>4750</v>
      </c>
      <c r="P33" s="12">
        <v>3</v>
      </c>
      <c r="Q33" s="8">
        <f t="shared" si="6"/>
        <v>835.3</v>
      </c>
      <c r="R33" s="9">
        <f t="shared" si="7"/>
        <v>83.5</v>
      </c>
      <c r="S33" s="9">
        <f t="shared" si="8"/>
        <v>918.8</v>
      </c>
      <c r="T33" s="14">
        <v>105</v>
      </c>
      <c r="U33" s="1">
        <v>1</v>
      </c>
      <c r="V33" s="1">
        <v>4750</v>
      </c>
      <c r="W33" s="12">
        <v>3</v>
      </c>
      <c r="X33" s="8">
        <f t="shared" si="9"/>
        <v>835.3</v>
      </c>
      <c r="Y33" s="9">
        <f t="shared" si="10"/>
        <v>83.5</v>
      </c>
      <c r="Z33" s="9">
        <f t="shared" si="11"/>
        <v>918.8</v>
      </c>
    </row>
    <row r="34" spans="1:26" ht="12" customHeight="1" x14ac:dyDescent="0.2">
      <c r="A34" s="5">
        <f t="shared" si="0"/>
        <v>29</v>
      </c>
      <c r="B34" s="6" t="s">
        <v>28</v>
      </c>
      <c r="C34" s="7">
        <v>46</v>
      </c>
      <c r="D34" s="1">
        <v>1</v>
      </c>
      <c r="E34" s="1">
        <v>6147</v>
      </c>
      <c r="F34" s="12">
        <v>1</v>
      </c>
      <c r="G34" s="8">
        <f t="shared" si="1"/>
        <v>331.3</v>
      </c>
      <c r="H34" s="9">
        <f t="shared" si="2"/>
        <v>248.5</v>
      </c>
      <c r="I34" s="9">
        <f t="shared" si="3"/>
        <v>87.380375000000001</v>
      </c>
      <c r="J34" s="9">
        <f t="shared" si="4"/>
        <v>335.88037500000002</v>
      </c>
      <c r="K34" s="9">
        <f t="shared" si="5"/>
        <v>67.2</v>
      </c>
      <c r="L34" s="9">
        <f t="shared" si="12"/>
        <v>403.080375</v>
      </c>
      <c r="M34" s="7">
        <v>46</v>
      </c>
      <c r="N34" s="1">
        <v>1</v>
      </c>
      <c r="O34" s="1">
        <v>4750</v>
      </c>
      <c r="P34" s="12">
        <v>1</v>
      </c>
      <c r="Q34" s="8">
        <f t="shared" si="6"/>
        <v>278.39999999999998</v>
      </c>
      <c r="R34" s="9">
        <f t="shared" si="7"/>
        <v>27.8</v>
      </c>
      <c r="S34" s="9">
        <f t="shared" si="8"/>
        <v>306.2</v>
      </c>
      <c r="T34" s="7">
        <v>46</v>
      </c>
      <c r="U34" s="1">
        <v>1</v>
      </c>
      <c r="V34" s="1">
        <v>4750</v>
      </c>
      <c r="W34" s="12">
        <v>1</v>
      </c>
      <c r="X34" s="8">
        <f t="shared" si="9"/>
        <v>278.39999999999998</v>
      </c>
      <c r="Y34" s="9">
        <f t="shared" si="10"/>
        <v>27.8</v>
      </c>
      <c r="Z34" s="9">
        <f t="shared" si="11"/>
        <v>306.2</v>
      </c>
    </row>
    <row r="35" spans="1:26" ht="12" customHeight="1" x14ac:dyDescent="0.2">
      <c r="A35" s="5">
        <f t="shared" si="0"/>
        <v>30</v>
      </c>
      <c r="B35" s="6" t="s">
        <v>29</v>
      </c>
      <c r="C35" s="7">
        <v>128</v>
      </c>
      <c r="D35" s="1">
        <v>1</v>
      </c>
      <c r="E35" s="1">
        <v>6147</v>
      </c>
      <c r="F35" s="12">
        <v>3</v>
      </c>
      <c r="G35" s="8">
        <f t="shared" si="1"/>
        <v>994</v>
      </c>
      <c r="H35" s="9">
        <f t="shared" si="2"/>
        <v>745.5</v>
      </c>
      <c r="I35" s="9">
        <f t="shared" si="3"/>
        <v>262.16749999999996</v>
      </c>
      <c r="J35" s="9">
        <f t="shared" si="4"/>
        <v>1007.6675</v>
      </c>
      <c r="K35" s="9">
        <f t="shared" si="5"/>
        <v>201.5</v>
      </c>
      <c r="L35" s="9">
        <f t="shared" si="12"/>
        <v>1209.1675</v>
      </c>
      <c r="M35" s="7">
        <v>128</v>
      </c>
      <c r="N35" s="1">
        <v>1</v>
      </c>
      <c r="O35" s="1">
        <v>4750</v>
      </c>
      <c r="P35" s="12">
        <v>3</v>
      </c>
      <c r="Q35" s="8">
        <f t="shared" si="6"/>
        <v>835.3</v>
      </c>
      <c r="R35" s="9">
        <f t="shared" si="7"/>
        <v>83.5</v>
      </c>
      <c r="S35" s="9">
        <f t="shared" si="8"/>
        <v>918.8</v>
      </c>
      <c r="T35" s="7">
        <v>128</v>
      </c>
      <c r="U35" s="1">
        <v>1</v>
      </c>
      <c r="V35" s="1">
        <v>4750</v>
      </c>
      <c r="W35" s="12">
        <v>3</v>
      </c>
      <c r="X35" s="8">
        <f t="shared" si="9"/>
        <v>835.3</v>
      </c>
      <c r="Y35" s="9">
        <f t="shared" si="10"/>
        <v>83.5</v>
      </c>
      <c r="Z35" s="9">
        <f t="shared" si="11"/>
        <v>918.8</v>
      </c>
    </row>
    <row r="36" spans="1:26" ht="12" customHeight="1" x14ac:dyDescent="0.2">
      <c r="A36" s="5">
        <f t="shared" si="0"/>
        <v>31</v>
      </c>
      <c r="B36" s="6" t="s">
        <v>30</v>
      </c>
      <c r="C36" s="7">
        <v>68</v>
      </c>
      <c r="D36" s="1">
        <v>1</v>
      </c>
      <c r="E36" s="1">
        <v>6147</v>
      </c>
      <c r="F36" s="12">
        <v>2</v>
      </c>
      <c r="G36" s="8">
        <f t="shared" si="1"/>
        <v>662.7</v>
      </c>
      <c r="H36" s="9">
        <f t="shared" si="2"/>
        <v>497</v>
      </c>
      <c r="I36" s="9">
        <f t="shared" si="3"/>
        <v>174.787125</v>
      </c>
      <c r="J36" s="9">
        <f t="shared" si="4"/>
        <v>671.78712500000006</v>
      </c>
      <c r="K36" s="9">
        <f t="shared" si="5"/>
        <v>134.4</v>
      </c>
      <c r="L36" s="9">
        <f t="shared" si="12"/>
        <v>806.18712500000004</v>
      </c>
      <c r="M36" s="7">
        <v>68</v>
      </c>
      <c r="N36" s="1">
        <v>1</v>
      </c>
      <c r="O36" s="1">
        <v>4750</v>
      </c>
      <c r="P36" s="12">
        <v>2</v>
      </c>
      <c r="Q36" s="8">
        <f t="shared" si="6"/>
        <v>556.79999999999995</v>
      </c>
      <c r="R36" s="9">
        <f t="shared" si="7"/>
        <v>55.7</v>
      </c>
      <c r="S36" s="9">
        <f t="shared" si="8"/>
        <v>612.5</v>
      </c>
      <c r="T36" s="7">
        <v>68</v>
      </c>
      <c r="U36" s="1">
        <v>1</v>
      </c>
      <c r="V36" s="1">
        <v>4750</v>
      </c>
      <c r="W36" s="12">
        <v>2</v>
      </c>
      <c r="X36" s="8">
        <f t="shared" si="9"/>
        <v>556.79999999999995</v>
      </c>
      <c r="Y36" s="9">
        <f t="shared" si="10"/>
        <v>55.7</v>
      </c>
      <c r="Z36" s="9">
        <f t="shared" si="11"/>
        <v>612.5</v>
      </c>
    </row>
    <row r="37" spans="1:26" ht="12" customHeight="1" x14ac:dyDescent="0.2">
      <c r="A37" s="5">
        <f t="shared" si="0"/>
        <v>32</v>
      </c>
      <c r="B37" s="6" t="s">
        <v>31</v>
      </c>
      <c r="C37" s="7">
        <v>90</v>
      </c>
      <c r="D37" s="1">
        <v>1</v>
      </c>
      <c r="E37" s="1">
        <v>6147</v>
      </c>
      <c r="F37" s="12">
        <v>2</v>
      </c>
      <c r="G37" s="8">
        <f t="shared" si="1"/>
        <v>662.7</v>
      </c>
      <c r="H37" s="9">
        <f t="shared" si="2"/>
        <v>497</v>
      </c>
      <c r="I37" s="9">
        <f t="shared" si="3"/>
        <v>174.787125</v>
      </c>
      <c r="J37" s="9">
        <f t="shared" si="4"/>
        <v>671.78712500000006</v>
      </c>
      <c r="K37" s="9">
        <f t="shared" si="5"/>
        <v>134.4</v>
      </c>
      <c r="L37" s="9">
        <f t="shared" si="12"/>
        <v>806.18712500000004</v>
      </c>
      <c r="M37" s="7">
        <v>90</v>
      </c>
      <c r="N37" s="1">
        <v>1</v>
      </c>
      <c r="O37" s="1">
        <v>4750</v>
      </c>
      <c r="P37" s="12">
        <v>2</v>
      </c>
      <c r="Q37" s="8">
        <f t="shared" si="6"/>
        <v>556.79999999999995</v>
      </c>
      <c r="R37" s="9">
        <f t="shared" si="7"/>
        <v>55.7</v>
      </c>
      <c r="S37" s="9">
        <f t="shared" si="8"/>
        <v>612.5</v>
      </c>
      <c r="T37" s="7">
        <v>90</v>
      </c>
      <c r="U37" s="1">
        <v>1</v>
      </c>
      <c r="V37" s="1">
        <v>4750</v>
      </c>
      <c r="W37" s="12">
        <v>2</v>
      </c>
      <c r="X37" s="8">
        <f t="shared" si="9"/>
        <v>556.79999999999995</v>
      </c>
      <c r="Y37" s="9">
        <f t="shared" si="10"/>
        <v>55.7</v>
      </c>
      <c r="Z37" s="9">
        <f t="shared" si="11"/>
        <v>612.5</v>
      </c>
    </row>
    <row r="38" spans="1:26" ht="12" customHeight="1" x14ac:dyDescent="0.2">
      <c r="A38" s="5">
        <f t="shared" si="0"/>
        <v>33</v>
      </c>
      <c r="B38" s="6" t="s">
        <v>32</v>
      </c>
      <c r="C38" s="7">
        <v>55</v>
      </c>
      <c r="D38" s="1">
        <v>1</v>
      </c>
      <c r="E38" s="1">
        <v>6147</v>
      </c>
      <c r="F38" s="12">
        <v>2</v>
      </c>
      <c r="G38" s="8">
        <f t="shared" si="1"/>
        <v>662.7</v>
      </c>
      <c r="H38" s="9">
        <f t="shared" si="2"/>
        <v>497</v>
      </c>
      <c r="I38" s="9">
        <f t="shared" si="3"/>
        <v>174.787125</v>
      </c>
      <c r="J38" s="9">
        <f t="shared" si="4"/>
        <v>671.78712500000006</v>
      </c>
      <c r="K38" s="9">
        <f t="shared" si="5"/>
        <v>134.4</v>
      </c>
      <c r="L38" s="9">
        <f t="shared" si="12"/>
        <v>806.18712500000004</v>
      </c>
      <c r="M38" s="7">
        <v>55</v>
      </c>
      <c r="N38" s="1">
        <v>1</v>
      </c>
      <c r="O38" s="1">
        <v>4750</v>
      </c>
      <c r="P38" s="12">
        <v>2</v>
      </c>
      <c r="Q38" s="8">
        <f t="shared" si="6"/>
        <v>556.79999999999995</v>
      </c>
      <c r="R38" s="9">
        <f t="shared" si="7"/>
        <v>55.7</v>
      </c>
      <c r="S38" s="9">
        <f t="shared" si="8"/>
        <v>612.5</v>
      </c>
      <c r="T38" s="7">
        <v>55</v>
      </c>
      <c r="U38" s="1">
        <v>1</v>
      </c>
      <c r="V38" s="1">
        <v>4750</v>
      </c>
      <c r="W38" s="12">
        <v>2</v>
      </c>
      <c r="X38" s="8">
        <f t="shared" si="9"/>
        <v>556.79999999999995</v>
      </c>
      <c r="Y38" s="9">
        <f t="shared" si="10"/>
        <v>55.7</v>
      </c>
      <c r="Z38" s="9">
        <f t="shared" si="11"/>
        <v>612.5</v>
      </c>
    </row>
    <row r="39" spans="1:26" ht="12" customHeight="1" x14ac:dyDescent="0.2">
      <c r="A39" s="5">
        <f t="shared" si="0"/>
        <v>34</v>
      </c>
      <c r="B39" s="6" t="s">
        <v>33</v>
      </c>
      <c r="C39" s="7">
        <v>59</v>
      </c>
      <c r="D39" s="1">
        <v>1</v>
      </c>
      <c r="E39" s="1">
        <v>6147</v>
      </c>
      <c r="F39" s="12">
        <v>2</v>
      </c>
      <c r="G39" s="8">
        <f t="shared" si="1"/>
        <v>662.7</v>
      </c>
      <c r="H39" s="9">
        <f t="shared" si="2"/>
        <v>497</v>
      </c>
      <c r="I39" s="9">
        <f t="shared" si="3"/>
        <v>174.787125</v>
      </c>
      <c r="J39" s="9">
        <f t="shared" si="4"/>
        <v>671.78712500000006</v>
      </c>
      <c r="K39" s="9">
        <f t="shared" si="5"/>
        <v>134.4</v>
      </c>
      <c r="L39" s="9">
        <f t="shared" si="12"/>
        <v>806.18712500000004</v>
      </c>
      <c r="M39" s="7">
        <v>59</v>
      </c>
      <c r="N39" s="1">
        <v>1</v>
      </c>
      <c r="O39" s="1">
        <v>4750</v>
      </c>
      <c r="P39" s="12">
        <v>2</v>
      </c>
      <c r="Q39" s="8">
        <f t="shared" si="6"/>
        <v>556.79999999999995</v>
      </c>
      <c r="R39" s="9">
        <f t="shared" si="7"/>
        <v>55.7</v>
      </c>
      <c r="S39" s="9">
        <f t="shared" si="8"/>
        <v>612.5</v>
      </c>
      <c r="T39" s="7">
        <v>59</v>
      </c>
      <c r="U39" s="1">
        <v>1</v>
      </c>
      <c r="V39" s="1">
        <v>4750</v>
      </c>
      <c r="W39" s="12">
        <v>2</v>
      </c>
      <c r="X39" s="8">
        <f t="shared" si="9"/>
        <v>556.79999999999995</v>
      </c>
      <c r="Y39" s="9">
        <f t="shared" si="10"/>
        <v>55.7</v>
      </c>
      <c r="Z39" s="9">
        <f t="shared" si="11"/>
        <v>612.5</v>
      </c>
    </row>
    <row r="40" spans="1:26" ht="12" customHeight="1" x14ac:dyDescent="0.2">
      <c r="A40" s="5">
        <f t="shared" si="0"/>
        <v>35</v>
      </c>
      <c r="B40" s="13" t="s">
        <v>34</v>
      </c>
      <c r="C40" s="7">
        <v>98</v>
      </c>
      <c r="D40" s="1">
        <v>1</v>
      </c>
      <c r="E40" s="1">
        <v>6147</v>
      </c>
      <c r="F40" s="12">
        <v>2</v>
      </c>
      <c r="G40" s="8">
        <f t="shared" si="1"/>
        <v>662.7</v>
      </c>
      <c r="H40" s="9">
        <f t="shared" si="2"/>
        <v>497</v>
      </c>
      <c r="I40" s="9">
        <f t="shared" si="3"/>
        <v>174.787125</v>
      </c>
      <c r="J40" s="9">
        <f t="shared" si="4"/>
        <v>671.78712500000006</v>
      </c>
      <c r="K40" s="9">
        <f t="shared" si="5"/>
        <v>134.4</v>
      </c>
      <c r="L40" s="9">
        <f t="shared" si="12"/>
        <v>806.18712500000004</v>
      </c>
      <c r="M40" s="7">
        <v>98</v>
      </c>
      <c r="N40" s="1">
        <v>1</v>
      </c>
      <c r="O40" s="1">
        <v>4750</v>
      </c>
      <c r="P40" s="12">
        <v>2</v>
      </c>
      <c r="Q40" s="8">
        <f t="shared" si="6"/>
        <v>556.79999999999995</v>
      </c>
      <c r="R40" s="9">
        <f t="shared" si="7"/>
        <v>55.7</v>
      </c>
      <c r="S40" s="9">
        <f t="shared" si="8"/>
        <v>612.5</v>
      </c>
      <c r="T40" s="7">
        <v>98</v>
      </c>
      <c r="U40" s="1">
        <v>1</v>
      </c>
      <c r="V40" s="1">
        <v>4750</v>
      </c>
      <c r="W40" s="12">
        <v>2</v>
      </c>
      <c r="X40" s="8">
        <f t="shared" si="9"/>
        <v>556.79999999999995</v>
      </c>
      <c r="Y40" s="9">
        <f t="shared" si="10"/>
        <v>55.7</v>
      </c>
      <c r="Z40" s="9">
        <f t="shared" si="11"/>
        <v>612.5</v>
      </c>
    </row>
    <row r="41" spans="1:26" ht="12" customHeight="1" x14ac:dyDescent="0.2">
      <c r="A41" s="5">
        <f t="shared" si="0"/>
        <v>36</v>
      </c>
      <c r="B41" s="6" t="s">
        <v>35</v>
      </c>
      <c r="C41" s="7">
        <v>28</v>
      </c>
      <c r="D41" s="1">
        <v>1</v>
      </c>
      <c r="E41" s="1">
        <v>6147</v>
      </c>
      <c r="F41" s="12">
        <v>1</v>
      </c>
      <c r="G41" s="8">
        <f t="shared" si="1"/>
        <v>331.3</v>
      </c>
      <c r="H41" s="9">
        <f t="shared" si="2"/>
        <v>248.5</v>
      </c>
      <c r="I41" s="9">
        <f t="shared" si="3"/>
        <v>87.380375000000001</v>
      </c>
      <c r="J41" s="9">
        <f t="shared" si="4"/>
        <v>335.88037500000002</v>
      </c>
      <c r="K41" s="9">
        <f t="shared" si="5"/>
        <v>67.2</v>
      </c>
      <c r="L41" s="9">
        <f t="shared" si="12"/>
        <v>403.080375</v>
      </c>
      <c r="M41" s="7">
        <v>28</v>
      </c>
      <c r="N41" s="1">
        <v>1</v>
      </c>
      <c r="O41" s="1">
        <v>4750</v>
      </c>
      <c r="P41" s="12">
        <v>1</v>
      </c>
      <c r="Q41" s="8">
        <f t="shared" si="6"/>
        <v>278.39999999999998</v>
      </c>
      <c r="R41" s="9">
        <f t="shared" si="7"/>
        <v>27.8</v>
      </c>
      <c r="S41" s="9">
        <f t="shared" si="8"/>
        <v>306.2</v>
      </c>
      <c r="T41" s="7">
        <v>28</v>
      </c>
      <c r="U41" s="1">
        <v>1</v>
      </c>
      <c r="V41" s="1">
        <v>4750</v>
      </c>
      <c r="W41" s="12">
        <v>1</v>
      </c>
      <c r="X41" s="8">
        <f t="shared" si="9"/>
        <v>278.39999999999998</v>
      </c>
      <c r="Y41" s="9">
        <f t="shared" si="10"/>
        <v>27.8</v>
      </c>
      <c r="Z41" s="9">
        <f t="shared" si="11"/>
        <v>306.2</v>
      </c>
    </row>
    <row r="42" spans="1:26" ht="12" customHeight="1" x14ac:dyDescent="0.2">
      <c r="A42" s="5">
        <f t="shared" si="0"/>
        <v>37</v>
      </c>
      <c r="B42" s="6" t="s">
        <v>36</v>
      </c>
      <c r="C42" s="14">
        <v>50</v>
      </c>
      <c r="D42" s="1">
        <v>1</v>
      </c>
      <c r="E42" s="1">
        <v>6147</v>
      </c>
      <c r="F42" s="12">
        <v>2</v>
      </c>
      <c r="G42" s="8">
        <f t="shared" si="1"/>
        <v>662.7</v>
      </c>
      <c r="H42" s="9">
        <f t="shared" si="2"/>
        <v>497</v>
      </c>
      <c r="I42" s="9">
        <f t="shared" si="3"/>
        <v>174.787125</v>
      </c>
      <c r="J42" s="9">
        <f t="shared" si="4"/>
        <v>671.78712500000006</v>
      </c>
      <c r="K42" s="9">
        <f t="shared" si="5"/>
        <v>134.4</v>
      </c>
      <c r="L42" s="9">
        <f t="shared" si="12"/>
        <v>806.18712500000004</v>
      </c>
      <c r="M42" s="14">
        <v>50</v>
      </c>
      <c r="N42" s="1">
        <v>1</v>
      </c>
      <c r="O42" s="1">
        <v>4750</v>
      </c>
      <c r="P42" s="12">
        <v>2</v>
      </c>
      <c r="Q42" s="8">
        <f t="shared" si="6"/>
        <v>556.79999999999995</v>
      </c>
      <c r="R42" s="9">
        <f t="shared" si="7"/>
        <v>55.7</v>
      </c>
      <c r="S42" s="9">
        <f t="shared" si="8"/>
        <v>612.5</v>
      </c>
      <c r="T42" s="14">
        <v>50</v>
      </c>
      <c r="U42" s="1">
        <v>1</v>
      </c>
      <c r="V42" s="1">
        <v>4750</v>
      </c>
      <c r="W42" s="12">
        <v>2</v>
      </c>
      <c r="X42" s="8">
        <f t="shared" si="9"/>
        <v>556.79999999999995</v>
      </c>
      <c r="Y42" s="9">
        <f t="shared" si="10"/>
        <v>55.7</v>
      </c>
      <c r="Z42" s="9">
        <f t="shared" si="11"/>
        <v>612.5</v>
      </c>
    </row>
    <row r="43" spans="1:26" ht="12" customHeight="1" x14ac:dyDescent="0.2">
      <c r="A43" s="5">
        <f t="shared" si="0"/>
        <v>38</v>
      </c>
      <c r="B43" s="6" t="s">
        <v>37</v>
      </c>
      <c r="C43" s="7">
        <v>87</v>
      </c>
      <c r="D43" s="1">
        <v>1</v>
      </c>
      <c r="E43" s="1">
        <v>6147</v>
      </c>
      <c r="F43" s="12">
        <v>2</v>
      </c>
      <c r="G43" s="8">
        <f t="shared" si="1"/>
        <v>662.7</v>
      </c>
      <c r="H43" s="9">
        <f t="shared" si="2"/>
        <v>497</v>
      </c>
      <c r="I43" s="9">
        <f t="shared" si="3"/>
        <v>174.787125</v>
      </c>
      <c r="J43" s="9">
        <f t="shared" si="4"/>
        <v>671.78712500000006</v>
      </c>
      <c r="K43" s="9">
        <f t="shared" si="5"/>
        <v>134.4</v>
      </c>
      <c r="L43" s="9">
        <f t="shared" si="12"/>
        <v>806.18712500000004</v>
      </c>
      <c r="M43" s="7">
        <v>87</v>
      </c>
      <c r="N43" s="1">
        <v>1</v>
      </c>
      <c r="O43" s="1">
        <v>4750</v>
      </c>
      <c r="P43" s="12">
        <v>2</v>
      </c>
      <c r="Q43" s="8">
        <f t="shared" si="6"/>
        <v>556.79999999999995</v>
      </c>
      <c r="R43" s="9">
        <f t="shared" si="7"/>
        <v>55.7</v>
      </c>
      <c r="S43" s="9">
        <f t="shared" si="8"/>
        <v>612.5</v>
      </c>
      <c r="T43" s="7">
        <v>87</v>
      </c>
      <c r="U43" s="1">
        <v>1</v>
      </c>
      <c r="V43" s="1">
        <v>4750</v>
      </c>
      <c r="W43" s="12">
        <v>2</v>
      </c>
      <c r="X43" s="8">
        <f t="shared" si="9"/>
        <v>556.79999999999995</v>
      </c>
      <c r="Y43" s="9">
        <f t="shared" si="10"/>
        <v>55.7</v>
      </c>
      <c r="Z43" s="9">
        <f t="shared" si="11"/>
        <v>612.5</v>
      </c>
    </row>
    <row r="44" spans="1:26" ht="12" customHeight="1" x14ac:dyDescent="0.2">
      <c r="A44" s="5">
        <f t="shared" si="0"/>
        <v>39</v>
      </c>
      <c r="B44" s="6" t="s">
        <v>38</v>
      </c>
      <c r="C44" s="7">
        <v>41</v>
      </c>
      <c r="D44" s="1">
        <v>1</v>
      </c>
      <c r="E44" s="1">
        <v>6147</v>
      </c>
      <c r="F44" s="12">
        <v>1</v>
      </c>
      <c r="G44" s="8">
        <f t="shared" si="1"/>
        <v>331.3</v>
      </c>
      <c r="H44" s="9">
        <f t="shared" si="2"/>
        <v>248.5</v>
      </c>
      <c r="I44" s="9">
        <f t="shared" si="3"/>
        <v>87.380375000000001</v>
      </c>
      <c r="J44" s="9">
        <f t="shared" si="4"/>
        <v>335.88037500000002</v>
      </c>
      <c r="K44" s="9">
        <f t="shared" si="5"/>
        <v>67.2</v>
      </c>
      <c r="L44" s="9">
        <f t="shared" si="12"/>
        <v>403.080375</v>
      </c>
      <c r="M44" s="7">
        <v>41</v>
      </c>
      <c r="N44" s="1">
        <v>1</v>
      </c>
      <c r="O44" s="1">
        <v>4750</v>
      </c>
      <c r="P44" s="12">
        <v>1</v>
      </c>
      <c r="Q44" s="8">
        <f t="shared" si="6"/>
        <v>278.39999999999998</v>
      </c>
      <c r="R44" s="9">
        <f t="shared" si="7"/>
        <v>27.8</v>
      </c>
      <c r="S44" s="9">
        <f t="shared" si="8"/>
        <v>306.2</v>
      </c>
      <c r="T44" s="7">
        <v>41</v>
      </c>
      <c r="U44" s="1">
        <v>1</v>
      </c>
      <c r="V44" s="1">
        <v>4750</v>
      </c>
      <c r="W44" s="12">
        <v>1</v>
      </c>
      <c r="X44" s="8">
        <f t="shared" si="9"/>
        <v>278.39999999999998</v>
      </c>
      <c r="Y44" s="9">
        <f t="shared" si="10"/>
        <v>27.8</v>
      </c>
      <c r="Z44" s="9">
        <f t="shared" si="11"/>
        <v>306.2</v>
      </c>
    </row>
    <row r="45" spans="1:26" ht="12" customHeight="1" x14ac:dyDescent="0.2">
      <c r="A45" s="5">
        <f t="shared" si="0"/>
        <v>40</v>
      </c>
      <c r="B45" s="6" t="s">
        <v>39</v>
      </c>
      <c r="C45" s="7">
        <v>79</v>
      </c>
      <c r="D45" s="1">
        <v>1</v>
      </c>
      <c r="E45" s="1">
        <v>6147</v>
      </c>
      <c r="F45" s="12">
        <v>2</v>
      </c>
      <c r="G45" s="8">
        <f t="shared" si="1"/>
        <v>662.7</v>
      </c>
      <c r="H45" s="9">
        <f t="shared" si="2"/>
        <v>497</v>
      </c>
      <c r="I45" s="9">
        <f t="shared" si="3"/>
        <v>174.787125</v>
      </c>
      <c r="J45" s="9">
        <f t="shared" si="4"/>
        <v>671.78712500000006</v>
      </c>
      <c r="K45" s="9">
        <f t="shared" si="5"/>
        <v>134.4</v>
      </c>
      <c r="L45" s="9">
        <f t="shared" si="12"/>
        <v>806.18712500000004</v>
      </c>
      <c r="M45" s="7">
        <v>79</v>
      </c>
      <c r="N45" s="1">
        <v>1</v>
      </c>
      <c r="O45" s="1">
        <v>4750</v>
      </c>
      <c r="P45" s="12">
        <v>2</v>
      </c>
      <c r="Q45" s="8">
        <f t="shared" si="6"/>
        <v>556.79999999999995</v>
      </c>
      <c r="R45" s="9">
        <f t="shared" si="7"/>
        <v>55.7</v>
      </c>
      <c r="S45" s="9">
        <f t="shared" si="8"/>
        <v>612.5</v>
      </c>
      <c r="T45" s="7">
        <v>79</v>
      </c>
      <c r="U45" s="1">
        <v>1</v>
      </c>
      <c r="V45" s="1">
        <v>4750</v>
      </c>
      <c r="W45" s="12">
        <v>2</v>
      </c>
      <c r="X45" s="8">
        <f t="shared" si="9"/>
        <v>556.79999999999995</v>
      </c>
      <c r="Y45" s="9">
        <f t="shared" si="10"/>
        <v>55.7</v>
      </c>
      <c r="Z45" s="9">
        <f t="shared" si="11"/>
        <v>612.5</v>
      </c>
    </row>
    <row r="46" spans="1:26" ht="12" customHeight="1" x14ac:dyDescent="0.2">
      <c r="A46" s="5">
        <f t="shared" si="0"/>
        <v>41</v>
      </c>
      <c r="B46" s="6" t="s">
        <v>40</v>
      </c>
      <c r="C46" s="7">
        <v>45</v>
      </c>
      <c r="D46" s="1">
        <v>1</v>
      </c>
      <c r="E46" s="1">
        <v>6147</v>
      </c>
      <c r="F46" s="12">
        <v>1</v>
      </c>
      <c r="G46" s="8">
        <f t="shared" si="1"/>
        <v>331.3</v>
      </c>
      <c r="H46" s="9">
        <f t="shared" si="2"/>
        <v>248.5</v>
      </c>
      <c r="I46" s="9">
        <f t="shared" si="3"/>
        <v>87.380375000000001</v>
      </c>
      <c r="J46" s="9">
        <f t="shared" si="4"/>
        <v>335.88037500000002</v>
      </c>
      <c r="K46" s="9">
        <f t="shared" si="5"/>
        <v>67.2</v>
      </c>
      <c r="L46" s="9">
        <f t="shared" si="12"/>
        <v>403.080375</v>
      </c>
      <c r="M46" s="7">
        <v>45</v>
      </c>
      <c r="N46" s="1">
        <v>1</v>
      </c>
      <c r="O46" s="1">
        <v>4750</v>
      </c>
      <c r="P46" s="12">
        <v>1</v>
      </c>
      <c r="Q46" s="8">
        <f t="shared" si="6"/>
        <v>278.39999999999998</v>
      </c>
      <c r="R46" s="9">
        <f t="shared" si="7"/>
        <v>27.8</v>
      </c>
      <c r="S46" s="9">
        <f t="shared" si="8"/>
        <v>306.2</v>
      </c>
      <c r="T46" s="7">
        <v>45</v>
      </c>
      <c r="U46" s="1">
        <v>1</v>
      </c>
      <c r="V46" s="1">
        <v>4750</v>
      </c>
      <c r="W46" s="12">
        <v>1</v>
      </c>
      <c r="X46" s="8">
        <f t="shared" si="9"/>
        <v>278.39999999999998</v>
      </c>
      <c r="Y46" s="9">
        <f t="shared" si="10"/>
        <v>27.8</v>
      </c>
      <c r="Z46" s="9">
        <f t="shared" si="11"/>
        <v>306.2</v>
      </c>
    </row>
    <row r="47" spans="1:26" ht="12" customHeight="1" x14ac:dyDescent="0.2">
      <c r="A47" s="5">
        <f t="shared" si="0"/>
        <v>42</v>
      </c>
      <c r="B47" s="6" t="s">
        <v>41</v>
      </c>
      <c r="C47" s="7">
        <v>99</v>
      </c>
      <c r="D47" s="1">
        <v>1</v>
      </c>
      <c r="E47" s="1">
        <v>6147</v>
      </c>
      <c r="F47" s="12">
        <v>2</v>
      </c>
      <c r="G47" s="8">
        <f t="shared" si="1"/>
        <v>662.7</v>
      </c>
      <c r="H47" s="9">
        <f t="shared" si="2"/>
        <v>497</v>
      </c>
      <c r="I47" s="9">
        <f t="shared" si="3"/>
        <v>174.787125</v>
      </c>
      <c r="J47" s="9">
        <f t="shared" si="4"/>
        <v>671.78712500000006</v>
      </c>
      <c r="K47" s="9">
        <f t="shared" si="5"/>
        <v>134.4</v>
      </c>
      <c r="L47" s="9">
        <f t="shared" si="12"/>
        <v>806.18712500000004</v>
      </c>
      <c r="M47" s="7">
        <v>99</v>
      </c>
      <c r="N47" s="1">
        <v>1</v>
      </c>
      <c r="O47" s="1">
        <v>4750</v>
      </c>
      <c r="P47" s="12">
        <v>2</v>
      </c>
      <c r="Q47" s="8">
        <f t="shared" si="6"/>
        <v>556.79999999999995</v>
      </c>
      <c r="R47" s="9">
        <f t="shared" si="7"/>
        <v>55.7</v>
      </c>
      <c r="S47" s="9">
        <f t="shared" si="8"/>
        <v>612.5</v>
      </c>
      <c r="T47" s="7">
        <v>99</v>
      </c>
      <c r="U47" s="1">
        <v>1</v>
      </c>
      <c r="V47" s="1">
        <v>4750</v>
      </c>
      <c r="W47" s="12">
        <v>2</v>
      </c>
      <c r="X47" s="8">
        <f t="shared" si="9"/>
        <v>556.79999999999995</v>
      </c>
      <c r="Y47" s="9">
        <f t="shared" si="10"/>
        <v>55.7</v>
      </c>
      <c r="Z47" s="9">
        <f t="shared" si="11"/>
        <v>612.5</v>
      </c>
    </row>
    <row r="48" spans="1:26" ht="12" customHeight="1" x14ac:dyDescent="0.2">
      <c r="A48" s="5">
        <f t="shared" si="0"/>
        <v>43</v>
      </c>
      <c r="B48" s="6" t="s">
        <v>42</v>
      </c>
      <c r="C48" s="7">
        <v>49</v>
      </c>
      <c r="D48" s="1">
        <v>1</v>
      </c>
      <c r="E48" s="1">
        <v>6147</v>
      </c>
      <c r="F48" s="12">
        <v>1</v>
      </c>
      <c r="G48" s="8">
        <f t="shared" si="1"/>
        <v>331.3</v>
      </c>
      <c r="H48" s="9">
        <f t="shared" si="2"/>
        <v>248.5</v>
      </c>
      <c r="I48" s="9">
        <f t="shared" si="3"/>
        <v>87.380375000000001</v>
      </c>
      <c r="J48" s="9">
        <f t="shared" si="4"/>
        <v>335.88037500000002</v>
      </c>
      <c r="K48" s="9">
        <f t="shared" si="5"/>
        <v>67.2</v>
      </c>
      <c r="L48" s="9">
        <f t="shared" si="12"/>
        <v>403.080375</v>
      </c>
      <c r="M48" s="7">
        <v>49</v>
      </c>
      <c r="N48" s="1">
        <v>1</v>
      </c>
      <c r="O48" s="1">
        <v>4750</v>
      </c>
      <c r="P48" s="12">
        <v>1</v>
      </c>
      <c r="Q48" s="8">
        <f t="shared" si="6"/>
        <v>278.39999999999998</v>
      </c>
      <c r="R48" s="9">
        <f t="shared" si="7"/>
        <v>27.8</v>
      </c>
      <c r="S48" s="9">
        <f t="shared" si="8"/>
        <v>306.2</v>
      </c>
      <c r="T48" s="7">
        <v>49</v>
      </c>
      <c r="U48" s="1">
        <v>1</v>
      </c>
      <c r="V48" s="1">
        <v>4750</v>
      </c>
      <c r="W48" s="12">
        <v>1</v>
      </c>
      <c r="X48" s="8">
        <f t="shared" si="9"/>
        <v>278.39999999999998</v>
      </c>
      <c r="Y48" s="9">
        <f t="shared" si="10"/>
        <v>27.8</v>
      </c>
      <c r="Z48" s="9">
        <f t="shared" si="11"/>
        <v>306.2</v>
      </c>
    </row>
    <row r="49" spans="1:26" ht="12.75" customHeight="1" x14ac:dyDescent="0.2">
      <c r="A49" s="5">
        <f t="shared" si="0"/>
        <v>44</v>
      </c>
      <c r="B49" s="15" t="s">
        <v>43</v>
      </c>
      <c r="C49" s="7">
        <v>61</v>
      </c>
      <c r="D49" s="1">
        <v>1</v>
      </c>
      <c r="E49" s="1">
        <v>6147</v>
      </c>
      <c r="F49" s="12">
        <v>2</v>
      </c>
      <c r="G49" s="8">
        <f t="shared" si="1"/>
        <v>662.7</v>
      </c>
      <c r="H49" s="9">
        <f t="shared" si="2"/>
        <v>497</v>
      </c>
      <c r="I49" s="9">
        <f t="shared" si="3"/>
        <v>174.787125</v>
      </c>
      <c r="J49" s="9">
        <f t="shared" si="4"/>
        <v>671.78712500000006</v>
      </c>
      <c r="K49" s="9">
        <f t="shared" si="5"/>
        <v>134.4</v>
      </c>
      <c r="L49" s="9">
        <f t="shared" si="12"/>
        <v>806.18712500000004</v>
      </c>
      <c r="M49" s="7">
        <v>61</v>
      </c>
      <c r="N49" s="1">
        <v>1</v>
      </c>
      <c r="O49" s="1">
        <v>4750</v>
      </c>
      <c r="P49" s="12">
        <v>2</v>
      </c>
      <c r="Q49" s="8">
        <f t="shared" si="6"/>
        <v>556.79999999999995</v>
      </c>
      <c r="R49" s="9">
        <f t="shared" si="7"/>
        <v>55.7</v>
      </c>
      <c r="S49" s="9">
        <f t="shared" si="8"/>
        <v>612.5</v>
      </c>
      <c r="T49" s="7">
        <v>61</v>
      </c>
      <c r="U49" s="1">
        <v>1</v>
      </c>
      <c r="V49" s="1">
        <v>4750</v>
      </c>
      <c r="W49" s="12">
        <v>2</v>
      </c>
      <c r="X49" s="8">
        <f t="shared" si="9"/>
        <v>556.79999999999995</v>
      </c>
      <c r="Y49" s="9">
        <f t="shared" si="10"/>
        <v>55.7</v>
      </c>
      <c r="Z49" s="9">
        <f t="shared" si="11"/>
        <v>612.5</v>
      </c>
    </row>
    <row r="50" spans="1:26" ht="15" x14ac:dyDescent="0.25">
      <c r="A50" s="52" t="s">
        <v>44</v>
      </c>
      <c r="B50" s="52"/>
      <c r="C50" s="16">
        <f t="shared" ref="C50:J50" si="13">SUM(C6:C49)</f>
        <v>4067</v>
      </c>
      <c r="D50" s="16">
        <f t="shared" si="13"/>
        <v>44</v>
      </c>
      <c r="E50" s="17"/>
      <c r="F50" s="16">
        <f t="shared" si="13"/>
        <v>96</v>
      </c>
      <c r="G50" s="18">
        <f t="shared" si="13"/>
        <v>31808.900000000012</v>
      </c>
      <c r="H50" s="19">
        <v>17400.5</v>
      </c>
      <c r="I50" s="19">
        <f t="shared" si="13"/>
        <v>8389.5973749999957</v>
      </c>
      <c r="J50" s="19">
        <f t="shared" si="13"/>
        <v>32245.697374999989</v>
      </c>
      <c r="K50" s="19">
        <f>SUM(K6:K49)</f>
        <v>6450.2999999999956</v>
      </c>
      <c r="L50" s="20">
        <f>SUM(L6:L49)</f>
        <v>38695.997374999984</v>
      </c>
      <c r="M50" s="16">
        <f t="shared" ref="M50:N50" si="14">SUM(M6:M49)</f>
        <v>4067</v>
      </c>
      <c r="N50" s="16">
        <f t="shared" si="14"/>
        <v>43</v>
      </c>
      <c r="O50" s="17"/>
      <c r="P50" s="17"/>
      <c r="Q50" s="18">
        <f t="shared" ref="Q50" si="15">SUM(Q6:Q49)</f>
        <v>26727.299999999988</v>
      </c>
      <c r="R50" s="19">
        <f>SUM(R6:R49)</f>
        <v>2672.8999999999996</v>
      </c>
      <c r="S50" s="20">
        <f>SUM(S6:S49)</f>
        <v>29400.200000000004</v>
      </c>
      <c r="T50" s="16">
        <f t="shared" ref="T50:U50" si="16">SUM(T6:T49)</f>
        <v>4067</v>
      </c>
      <c r="U50" s="16">
        <f t="shared" si="16"/>
        <v>43</v>
      </c>
      <c r="V50" s="17"/>
      <c r="W50" s="17"/>
      <c r="X50" s="18">
        <f t="shared" ref="X50" si="17">SUM(X6:X49)</f>
        <v>26727.299999999988</v>
      </c>
      <c r="Y50" s="19">
        <f>SUM(Y6:Y49)</f>
        <v>2672.8999999999996</v>
      </c>
      <c r="Z50" s="20">
        <f>SUM(Z6:Z49)</f>
        <v>29400.200000000004</v>
      </c>
    </row>
    <row r="51" spans="1:26" x14ac:dyDescent="0.2">
      <c r="F51" s="2" t="s">
        <v>86</v>
      </c>
      <c r="J51" s="2">
        <v>147.94999999999999</v>
      </c>
    </row>
    <row r="52" spans="1:26" x14ac:dyDescent="0.2">
      <c r="F52" s="24" t="s">
        <v>87</v>
      </c>
      <c r="J52" s="23">
        <f>J51/J50*100</f>
        <v>0.45882090338882009</v>
      </c>
    </row>
    <row r="53" spans="1:26" x14ac:dyDescent="0.2">
      <c r="F53" s="24" t="s">
        <v>71</v>
      </c>
    </row>
    <row r="54" spans="1:26" x14ac:dyDescent="0.2">
      <c r="F54" s="24" t="s">
        <v>88</v>
      </c>
    </row>
    <row r="55" spans="1:26" x14ac:dyDescent="0.2">
      <c r="F55" s="24" t="s">
        <v>89</v>
      </c>
    </row>
  </sheetData>
  <mergeCells count="31">
    <mergeCell ref="Z4:Z5"/>
    <mergeCell ref="A50:B50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G4:G5"/>
    <mergeCell ref="A1:Z1"/>
    <mergeCell ref="A3:A5"/>
    <mergeCell ref="B3:B5"/>
    <mergeCell ref="C3:L3"/>
    <mergeCell ref="M3:S3"/>
    <mergeCell ref="T3:Z3"/>
    <mergeCell ref="C4:C5"/>
    <mergeCell ref="D4:D5"/>
    <mergeCell ref="E4:E5"/>
    <mergeCell ref="F4:F5"/>
    <mergeCell ref="H4:H5"/>
    <mergeCell ref="I4:I5"/>
    <mergeCell ref="J4:J5"/>
    <mergeCell ref="K4:K5"/>
    <mergeCell ref="L4:L5"/>
    <mergeCell ref="Y4:Y5"/>
  </mergeCells>
  <printOptions horizontalCentered="1" gridLines="1"/>
  <pageMargins left="0" right="0" top="0.39370078740157483" bottom="0" header="0" footer="0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workbookViewId="0">
      <pane xSplit="2" ySplit="5" topLeftCell="R42" activePane="bottomRight" state="frozen"/>
      <selection activeCell="E6" sqref="E6:E49"/>
      <selection pane="topRight" activeCell="E6" sqref="E6:E49"/>
      <selection pane="bottomLeft" activeCell="E6" sqref="E6:E49"/>
      <selection pane="bottomRight" activeCell="E6" sqref="E6:E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customWidth="1"/>
    <col min="4" max="4" width="13.140625" style="2" customWidth="1"/>
    <col min="5" max="5" width="16" style="2" customWidth="1"/>
    <col min="6" max="6" width="20.85546875" style="2" customWidth="1"/>
    <col min="7" max="7" width="18.42578125" style="2" customWidth="1"/>
    <col min="8" max="8" width="14.7109375" style="2" customWidth="1"/>
    <col min="9" max="9" width="16.42578125" style="2" customWidth="1"/>
    <col min="10" max="10" width="15.140625" style="2" customWidth="1"/>
    <col min="11" max="11" width="21.42578125" style="2" customWidth="1"/>
    <col min="12" max="12" width="24.85546875" style="2" customWidth="1"/>
    <col min="13" max="13" width="12" style="21" customWidth="1"/>
    <col min="14" max="14" width="13.140625" style="2" customWidth="1"/>
    <col min="15" max="15" width="16" style="2"/>
    <col min="16" max="16" width="20.85546875" style="2" customWidth="1"/>
    <col min="17" max="17" width="18.42578125" style="2" customWidth="1"/>
    <col min="18" max="18" width="21.42578125" style="2" customWidth="1"/>
    <col min="19" max="19" width="24.85546875" style="2" customWidth="1"/>
    <col min="20" max="20" width="12" style="21" customWidth="1"/>
    <col min="21" max="21" width="13.140625" style="2" customWidth="1"/>
    <col min="22" max="22" width="16" style="2"/>
    <col min="23" max="23" width="20.85546875" style="2" customWidth="1"/>
    <col min="24" max="24" width="18.42578125" style="2" customWidth="1"/>
    <col min="25" max="25" width="21.42578125" style="2" customWidth="1"/>
    <col min="26" max="26" width="24.85546875" style="2" customWidth="1"/>
    <col min="27" max="16384" width="16" style="2"/>
  </cols>
  <sheetData>
    <row r="1" spans="1:26" ht="18.7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">
      <c r="A2" s="3"/>
      <c r="B2" s="3"/>
      <c r="C2" s="3"/>
      <c r="M2" s="3"/>
      <c r="T2" s="3"/>
      <c r="Z2" s="4" t="s">
        <v>45</v>
      </c>
    </row>
    <row r="3" spans="1:26" ht="12.75" customHeight="1" x14ac:dyDescent="0.2">
      <c r="A3" s="61" t="s">
        <v>0</v>
      </c>
      <c r="B3" s="61" t="s">
        <v>46</v>
      </c>
      <c r="C3" s="64" t="s">
        <v>48</v>
      </c>
      <c r="D3" s="65"/>
      <c r="E3" s="65"/>
      <c r="F3" s="65"/>
      <c r="G3" s="65"/>
      <c r="H3" s="65"/>
      <c r="I3" s="65"/>
      <c r="J3" s="65"/>
      <c r="K3" s="65"/>
      <c r="L3" s="66"/>
      <c r="M3" s="64" t="s">
        <v>49</v>
      </c>
      <c r="N3" s="65"/>
      <c r="O3" s="65"/>
      <c r="P3" s="65"/>
      <c r="Q3" s="65"/>
      <c r="R3" s="65"/>
      <c r="S3" s="66"/>
      <c r="T3" s="64" t="s">
        <v>51</v>
      </c>
      <c r="U3" s="65"/>
      <c r="V3" s="65"/>
      <c r="W3" s="65"/>
      <c r="X3" s="65"/>
      <c r="Y3" s="65"/>
      <c r="Z3" s="66"/>
    </row>
    <row r="4" spans="1:26" ht="12.75" customHeight="1" x14ac:dyDescent="0.2">
      <c r="A4" s="61"/>
      <c r="B4" s="61"/>
      <c r="C4" s="53" t="s">
        <v>52</v>
      </c>
      <c r="D4" s="59" t="s">
        <v>63</v>
      </c>
      <c r="E4" s="59" t="s">
        <v>66</v>
      </c>
      <c r="F4" s="59" t="s">
        <v>64</v>
      </c>
      <c r="G4" s="62" t="s">
        <v>56</v>
      </c>
      <c r="H4" s="55" t="s">
        <v>57</v>
      </c>
      <c r="I4" s="55" t="s">
        <v>58</v>
      </c>
      <c r="J4" s="55" t="s">
        <v>59</v>
      </c>
      <c r="K4" s="59" t="s">
        <v>67</v>
      </c>
      <c r="L4" s="57" t="s">
        <v>60</v>
      </c>
      <c r="M4" s="53" t="s">
        <v>52</v>
      </c>
      <c r="N4" s="59" t="s">
        <v>55</v>
      </c>
      <c r="O4" s="59" t="s">
        <v>66</v>
      </c>
      <c r="P4" s="59" t="s">
        <v>53</v>
      </c>
      <c r="Q4" s="59" t="s">
        <v>61</v>
      </c>
      <c r="R4" s="59" t="s">
        <v>68</v>
      </c>
      <c r="S4" s="57" t="s">
        <v>60</v>
      </c>
      <c r="T4" s="53" t="s">
        <v>52</v>
      </c>
      <c r="U4" s="59" t="s">
        <v>55</v>
      </c>
      <c r="V4" s="59" t="s">
        <v>66</v>
      </c>
      <c r="W4" s="59" t="s">
        <v>53</v>
      </c>
      <c r="X4" s="59" t="s">
        <v>61</v>
      </c>
      <c r="Y4" s="59" t="s">
        <v>68</v>
      </c>
      <c r="Z4" s="57" t="s">
        <v>60</v>
      </c>
    </row>
    <row r="5" spans="1:26" ht="153" customHeight="1" x14ac:dyDescent="0.2">
      <c r="A5" s="61"/>
      <c r="B5" s="61"/>
      <c r="C5" s="54"/>
      <c r="D5" s="60"/>
      <c r="E5" s="60"/>
      <c r="F5" s="60"/>
      <c r="G5" s="63"/>
      <c r="H5" s="56"/>
      <c r="I5" s="56"/>
      <c r="J5" s="56"/>
      <c r="K5" s="60"/>
      <c r="L5" s="58"/>
      <c r="M5" s="54"/>
      <c r="N5" s="60"/>
      <c r="O5" s="60"/>
      <c r="P5" s="60"/>
      <c r="Q5" s="60"/>
      <c r="R5" s="60"/>
      <c r="S5" s="58"/>
      <c r="T5" s="54"/>
      <c r="U5" s="60"/>
      <c r="V5" s="60"/>
      <c r="W5" s="60"/>
      <c r="X5" s="60"/>
      <c r="Y5" s="60"/>
      <c r="Z5" s="58"/>
    </row>
    <row r="6" spans="1:26" ht="12" customHeight="1" x14ac:dyDescent="0.2">
      <c r="A6" s="5">
        <v>1</v>
      </c>
      <c r="B6" s="6" t="s">
        <v>1</v>
      </c>
      <c r="C6" s="7">
        <v>268</v>
      </c>
      <c r="D6" s="1">
        <v>1</v>
      </c>
      <c r="E6" s="1">
        <v>6147</v>
      </c>
      <c r="F6" s="1">
        <v>5</v>
      </c>
      <c r="G6" s="8">
        <f>ROUND((E6*36*1.15*1.302*D6*F6)/1000,1)</f>
        <v>1656.7</v>
      </c>
      <c r="H6" s="9">
        <f>ROUND(G6/12*9,1)</f>
        <v>1242.5</v>
      </c>
      <c r="I6" s="9">
        <f>SUM(G6/12*1.055*3)</f>
        <v>436.95462500000002</v>
      </c>
      <c r="J6" s="9">
        <f>SUM(H6:I6)</f>
        <v>1679.4546250000001</v>
      </c>
      <c r="K6" s="9">
        <f>ROUND(J6*0.2,1)</f>
        <v>335.9</v>
      </c>
      <c r="L6" s="9">
        <f>SUM(J6+K6)</f>
        <v>2015.3546249999999</v>
      </c>
      <c r="M6" s="7">
        <v>268</v>
      </c>
      <c r="N6" s="1">
        <v>1</v>
      </c>
      <c r="O6" s="1">
        <v>6147</v>
      </c>
      <c r="P6" s="1">
        <v>5</v>
      </c>
      <c r="Q6" s="8">
        <f>ROUND((O6*36*1.15*1.342*N6*P6*1.055)/1000,1)</f>
        <v>1801.5</v>
      </c>
      <c r="R6" s="9">
        <f>ROUND(Q6*0.2,1)</f>
        <v>360.3</v>
      </c>
      <c r="S6" s="9">
        <f>SUM(Q6+R6)</f>
        <v>2161.8000000000002</v>
      </c>
      <c r="T6" s="7">
        <v>268</v>
      </c>
      <c r="U6" s="1">
        <v>1</v>
      </c>
      <c r="V6" s="1">
        <v>6147</v>
      </c>
      <c r="W6" s="1">
        <v>5</v>
      </c>
      <c r="X6" s="8">
        <f>ROUND((V6*36*1.15*1.342*U6*W6*1.055)/1000,1)</f>
        <v>1801.5</v>
      </c>
      <c r="Y6" s="9">
        <f>ROUND(X6*0.2,1)</f>
        <v>360.3</v>
      </c>
      <c r="Z6" s="9">
        <f>SUM(X6+Y6)</f>
        <v>2161.8000000000002</v>
      </c>
    </row>
    <row r="7" spans="1:26" ht="12" customHeight="1" x14ac:dyDescent="0.2">
      <c r="A7" s="5">
        <f t="shared" ref="A7:A49" si="0">A6+1</f>
        <v>2</v>
      </c>
      <c r="B7" s="6" t="s">
        <v>2</v>
      </c>
      <c r="C7" s="7">
        <v>68</v>
      </c>
      <c r="D7" s="1">
        <v>1</v>
      </c>
      <c r="E7" s="1">
        <v>6147</v>
      </c>
      <c r="F7" s="1">
        <v>2</v>
      </c>
      <c r="G7" s="8">
        <f t="shared" ref="G7:G49" si="1">ROUND((E7*36*1.15*1.302*D7*F7)/1000,1)</f>
        <v>662.7</v>
      </c>
      <c r="H7" s="9">
        <f t="shared" ref="H7:H49" si="2">ROUND(G7/12*9,1)</f>
        <v>497</v>
      </c>
      <c r="I7" s="9">
        <f t="shared" ref="I7:I49" si="3">SUM(G7/12*1.055*3)</f>
        <v>174.787125</v>
      </c>
      <c r="J7" s="9">
        <f t="shared" ref="J7:J49" si="4">SUM(H7:I7)</f>
        <v>671.78712500000006</v>
      </c>
      <c r="K7" s="9">
        <f t="shared" ref="K7:K49" si="5">ROUND(J7*0.2,1)</f>
        <v>134.4</v>
      </c>
      <c r="L7" s="9">
        <f>SUM(J7+K7)</f>
        <v>806.18712500000004</v>
      </c>
      <c r="M7" s="7">
        <v>68</v>
      </c>
      <c r="N7" s="1">
        <v>1</v>
      </c>
      <c r="O7" s="1">
        <v>6147</v>
      </c>
      <c r="P7" s="1">
        <v>2</v>
      </c>
      <c r="Q7" s="8">
        <f t="shared" ref="Q7:Q49" si="6">ROUND((O7*36*1.15*1.342*N7*P7*1.055)/1000,1)</f>
        <v>720.6</v>
      </c>
      <c r="R7" s="9">
        <f t="shared" ref="R7:R49" si="7">ROUND(Q7*0.2,1)</f>
        <v>144.1</v>
      </c>
      <c r="S7" s="9">
        <f t="shared" ref="S7:S49" si="8">SUM(Q7+R7)</f>
        <v>864.7</v>
      </c>
      <c r="T7" s="7">
        <v>68</v>
      </c>
      <c r="U7" s="1">
        <v>1</v>
      </c>
      <c r="V7" s="1">
        <v>6147</v>
      </c>
      <c r="W7" s="1">
        <v>2</v>
      </c>
      <c r="X7" s="8">
        <f t="shared" ref="X7:X49" si="9">ROUND((V7*36*1.15*1.342*U7*W7*1.055)/1000,1)</f>
        <v>720.6</v>
      </c>
      <c r="Y7" s="9">
        <f t="shared" ref="Y7:Y49" si="10">ROUND(X7*0.2,1)</f>
        <v>144.1</v>
      </c>
      <c r="Z7" s="9">
        <f t="shared" ref="Z7:Z49" si="11">SUM(X7+Y7)</f>
        <v>864.7</v>
      </c>
    </row>
    <row r="8" spans="1:26" ht="12" customHeight="1" x14ac:dyDescent="0.2">
      <c r="A8" s="5">
        <f t="shared" si="0"/>
        <v>3</v>
      </c>
      <c r="B8" s="6" t="s">
        <v>3</v>
      </c>
      <c r="C8" s="7">
        <v>105</v>
      </c>
      <c r="D8" s="1">
        <v>1</v>
      </c>
      <c r="E8" s="1">
        <v>6147</v>
      </c>
      <c r="F8" s="10">
        <v>2</v>
      </c>
      <c r="G8" s="8">
        <f t="shared" si="1"/>
        <v>662.7</v>
      </c>
      <c r="H8" s="9">
        <f t="shared" si="2"/>
        <v>497</v>
      </c>
      <c r="I8" s="9">
        <f t="shared" si="3"/>
        <v>174.787125</v>
      </c>
      <c r="J8" s="9">
        <f t="shared" si="4"/>
        <v>671.78712500000006</v>
      </c>
      <c r="K8" s="9">
        <f t="shared" si="5"/>
        <v>134.4</v>
      </c>
      <c r="L8" s="9">
        <f t="shared" ref="L8:L49" si="12">SUM(J8+K8)</f>
        <v>806.18712500000004</v>
      </c>
      <c r="M8" s="7">
        <v>105</v>
      </c>
      <c r="N8" s="1">
        <v>1</v>
      </c>
      <c r="O8" s="1">
        <v>6147</v>
      </c>
      <c r="P8" s="10">
        <v>2</v>
      </c>
      <c r="Q8" s="8">
        <f t="shared" si="6"/>
        <v>720.6</v>
      </c>
      <c r="R8" s="9">
        <f t="shared" si="7"/>
        <v>144.1</v>
      </c>
      <c r="S8" s="9">
        <f t="shared" si="8"/>
        <v>864.7</v>
      </c>
      <c r="T8" s="7">
        <v>105</v>
      </c>
      <c r="U8" s="1">
        <v>1</v>
      </c>
      <c r="V8" s="1">
        <v>6147</v>
      </c>
      <c r="W8" s="10">
        <v>2</v>
      </c>
      <c r="X8" s="8">
        <f t="shared" si="9"/>
        <v>720.6</v>
      </c>
      <c r="Y8" s="9">
        <f t="shared" si="10"/>
        <v>144.1</v>
      </c>
      <c r="Z8" s="9">
        <f t="shared" si="11"/>
        <v>864.7</v>
      </c>
    </row>
    <row r="9" spans="1:26" ht="12" customHeight="1" x14ac:dyDescent="0.2">
      <c r="A9" s="5">
        <f t="shared" si="0"/>
        <v>4</v>
      </c>
      <c r="B9" s="6" t="s">
        <v>4</v>
      </c>
      <c r="C9" s="7">
        <v>82</v>
      </c>
      <c r="D9" s="1">
        <v>1</v>
      </c>
      <c r="E9" s="1">
        <v>6147</v>
      </c>
      <c r="F9" s="11">
        <v>2</v>
      </c>
      <c r="G9" s="8">
        <f t="shared" si="1"/>
        <v>662.7</v>
      </c>
      <c r="H9" s="9">
        <f t="shared" si="2"/>
        <v>497</v>
      </c>
      <c r="I9" s="9">
        <f t="shared" si="3"/>
        <v>174.787125</v>
      </c>
      <c r="J9" s="9">
        <f t="shared" si="4"/>
        <v>671.78712500000006</v>
      </c>
      <c r="K9" s="9">
        <f t="shared" si="5"/>
        <v>134.4</v>
      </c>
      <c r="L9" s="9">
        <f t="shared" si="12"/>
        <v>806.18712500000004</v>
      </c>
      <c r="M9" s="7">
        <v>82</v>
      </c>
      <c r="N9" s="1">
        <v>1</v>
      </c>
      <c r="O9" s="1">
        <v>6147</v>
      </c>
      <c r="P9" s="11">
        <v>2</v>
      </c>
      <c r="Q9" s="8">
        <f t="shared" si="6"/>
        <v>720.6</v>
      </c>
      <c r="R9" s="9">
        <f t="shared" si="7"/>
        <v>144.1</v>
      </c>
      <c r="S9" s="9">
        <f t="shared" si="8"/>
        <v>864.7</v>
      </c>
      <c r="T9" s="7">
        <v>82</v>
      </c>
      <c r="U9" s="1">
        <v>1</v>
      </c>
      <c r="V9" s="1">
        <v>6147</v>
      </c>
      <c r="W9" s="11">
        <v>2</v>
      </c>
      <c r="X9" s="8">
        <f t="shared" si="9"/>
        <v>720.6</v>
      </c>
      <c r="Y9" s="9">
        <f t="shared" si="10"/>
        <v>144.1</v>
      </c>
      <c r="Z9" s="9">
        <f t="shared" si="11"/>
        <v>864.7</v>
      </c>
    </row>
    <row r="10" spans="1:26" ht="12" customHeight="1" x14ac:dyDescent="0.2">
      <c r="A10" s="5">
        <f t="shared" si="0"/>
        <v>5</v>
      </c>
      <c r="B10" s="6" t="s">
        <v>5</v>
      </c>
      <c r="C10" s="7">
        <v>134</v>
      </c>
      <c r="D10" s="1">
        <v>1</v>
      </c>
      <c r="E10" s="1">
        <v>6147</v>
      </c>
      <c r="F10" s="12">
        <v>3</v>
      </c>
      <c r="G10" s="8">
        <f t="shared" si="1"/>
        <v>994</v>
      </c>
      <c r="H10" s="9">
        <f t="shared" si="2"/>
        <v>745.5</v>
      </c>
      <c r="I10" s="9">
        <f t="shared" si="3"/>
        <v>262.16749999999996</v>
      </c>
      <c r="J10" s="9">
        <f t="shared" si="4"/>
        <v>1007.6675</v>
      </c>
      <c r="K10" s="9">
        <f t="shared" si="5"/>
        <v>201.5</v>
      </c>
      <c r="L10" s="9">
        <f t="shared" si="12"/>
        <v>1209.1675</v>
      </c>
      <c r="M10" s="7">
        <v>134</v>
      </c>
      <c r="N10" s="1">
        <v>1</v>
      </c>
      <c r="O10" s="1">
        <v>6147</v>
      </c>
      <c r="P10" s="12">
        <v>3</v>
      </c>
      <c r="Q10" s="8">
        <f t="shared" si="6"/>
        <v>1080.9000000000001</v>
      </c>
      <c r="R10" s="9">
        <f t="shared" si="7"/>
        <v>216.2</v>
      </c>
      <c r="S10" s="9">
        <f t="shared" si="8"/>
        <v>1297.1000000000001</v>
      </c>
      <c r="T10" s="7">
        <v>134</v>
      </c>
      <c r="U10" s="1">
        <v>1</v>
      </c>
      <c r="V10" s="1">
        <v>6147</v>
      </c>
      <c r="W10" s="12">
        <v>3</v>
      </c>
      <c r="X10" s="8">
        <f t="shared" si="9"/>
        <v>1080.9000000000001</v>
      </c>
      <c r="Y10" s="9">
        <f t="shared" si="10"/>
        <v>216.2</v>
      </c>
      <c r="Z10" s="9">
        <f t="shared" si="11"/>
        <v>1297.1000000000001</v>
      </c>
    </row>
    <row r="11" spans="1:26" ht="12" customHeight="1" x14ac:dyDescent="0.2">
      <c r="A11" s="5">
        <f t="shared" si="0"/>
        <v>6</v>
      </c>
      <c r="B11" s="6" t="s">
        <v>6</v>
      </c>
      <c r="C11" s="7">
        <v>593</v>
      </c>
      <c r="D11" s="1">
        <v>1</v>
      </c>
      <c r="E11" s="1">
        <v>6147</v>
      </c>
      <c r="F11" s="12">
        <v>10</v>
      </c>
      <c r="G11" s="8">
        <f t="shared" si="1"/>
        <v>3313.4</v>
      </c>
      <c r="H11" s="9">
        <f t="shared" si="2"/>
        <v>2485.1</v>
      </c>
      <c r="I11" s="9">
        <f t="shared" si="3"/>
        <v>873.90925000000004</v>
      </c>
      <c r="J11" s="9">
        <f t="shared" si="4"/>
        <v>3359.0092500000001</v>
      </c>
      <c r="K11" s="9">
        <f t="shared" si="5"/>
        <v>671.8</v>
      </c>
      <c r="L11" s="9">
        <f t="shared" si="12"/>
        <v>4030.8092500000002</v>
      </c>
      <c r="M11" s="7">
        <v>593</v>
      </c>
      <c r="N11" s="1">
        <v>1</v>
      </c>
      <c r="O11" s="1">
        <v>6147</v>
      </c>
      <c r="P11" s="12">
        <v>10</v>
      </c>
      <c r="Q11" s="8">
        <f t="shared" si="6"/>
        <v>3603</v>
      </c>
      <c r="R11" s="9">
        <f t="shared" si="7"/>
        <v>720.6</v>
      </c>
      <c r="S11" s="9">
        <f t="shared" si="8"/>
        <v>4323.6000000000004</v>
      </c>
      <c r="T11" s="7">
        <v>593</v>
      </c>
      <c r="U11" s="1">
        <v>1</v>
      </c>
      <c r="V11" s="1">
        <v>6147</v>
      </c>
      <c r="W11" s="12">
        <v>10</v>
      </c>
      <c r="X11" s="8">
        <f t="shared" si="9"/>
        <v>3603</v>
      </c>
      <c r="Y11" s="9">
        <f t="shared" si="10"/>
        <v>720.6</v>
      </c>
      <c r="Z11" s="9">
        <f t="shared" si="11"/>
        <v>4323.6000000000004</v>
      </c>
    </row>
    <row r="12" spans="1:26" ht="12" customHeight="1" x14ac:dyDescent="0.2">
      <c r="A12" s="5">
        <f t="shared" si="0"/>
        <v>7</v>
      </c>
      <c r="B12" s="6" t="s">
        <v>7</v>
      </c>
      <c r="C12" s="7">
        <v>491</v>
      </c>
      <c r="D12" s="1">
        <v>1</v>
      </c>
      <c r="E12" s="1">
        <v>6147</v>
      </c>
      <c r="F12" s="12">
        <v>9</v>
      </c>
      <c r="G12" s="8">
        <f t="shared" si="1"/>
        <v>2982.1</v>
      </c>
      <c r="H12" s="9">
        <f t="shared" si="2"/>
        <v>2236.6</v>
      </c>
      <c r="I12" s="9">
        <f t="shared" si="3"/>
        <v>786.52887499999997</v>
      </c>
      <c r="J12" s="9">
        <f t="shared" si="4"/>
        <v>3023.1288749999999</v>
      </c>
      <c r="K12" s="9">
        <f t="shared" si="5"/>
        <v>604.6</v>
      </c>
      <c r="L12" s="9">
        <f t="shared" si="12"/>
        <v>3627.7288749999998</v>
      </c>
      <c r="M12" s="7">
        <v>491</v>
      </c>
      <c r="N12" s="1">
        <v>1</v>
      </c>
      <c r="O12" s="1">
        <v>6147</v>
      </c>
      <c r="P12" s="12">
        <v>9</v>
      </c>
      <c r="Q12" s="8">
        <f t="shared" si="6"/>
        <v>3242.7</v>
      </c>
      <c r="R12" s="9">
        <f t="shared" si="7"/>
        <v>648.5</v>
      </c>
      <c r="S12" s="9">
        <f t="shared" si="8"/>
        <v>3891.2</v>
      </c>
      <c r="T12" s="7">
        <v>491</v>
      </c>
      <c r="U12" s="1">
        <v>1</v>
      </c>
      <c r="V12" s="1">
        <v>6147</v>
      </c>
      <c r="W12" s="12">
        <v>9</v>
      </c>
      <c r="X12" s="8">
        <f t="shared" si="9"/>
        <v>3242.7</v>
      </c>
      <c r="Y12" s="9">
        <f t="shared" si="10"/>
        <v>648.5</v>
      </c>
      <c r="Z12" s="9">
        <f t="shared" si="11"/>
        <v>3891.2</v>
      </c>
    </row>
    <row r="13" spans="1:26" ht="12" customHeight="1" x14ac:dyDescent="0.2">
      <c r="A13" s="5">
        <f t="shared" si="0"/>
        <v>8</v>
      </c>
      <c r="B13" s="6" t="s">
        <v>8</v>
      </c>
      <c r="C13" s="7">
        <v>56</v>
      </c>
      <c r="D13" s="1">
        <v>1</v>
      </c>
      <c r="E13" s="1">
        <v>6147</v>
      </c>
      <c r="F13" s="12">
        <v>1</v>
      </c>
      <c r="G13" s="8">
        <f t="shared" si="1"/>
        <v>331.3</v>
      </c>
      <c r="H13" s="9">
        <f t="shared" si="2"/>
        <v>248.5</v>
      </c>
      <c r="I13" s="9">
        <f t="shared" si="3"/>
        <v>87.380375000000001</v>
      </c>
      <c r="J13" s="9">
        <f t="shared" si="4"/>
        <v>335.88037500000002</v>
      </c>
      <c r="K13" s="9">
        <f t="shared" si="5"/>
        <v>67.2</v>
      </c>
      <c r="L13" s="9">
        <f t="shared" si="12"/>
        <v>403.080375</v>
      </c>
      <c r="M13" s="7">
        <v>56</v>
      </c>
      <c r="N13" s="1">
        <v>1</v>
      </c>
      <c r="O13" s="1">
        <v>6147</v>
      </c>
      <c r="P13" s="12">
        <v>1</v>
      </c>
      <c r="Q13" s="8">
        <f t="shared" si="6"/>
        <v>360.3</v>
      </c>
      <c r="R13" s="9">
        <f t="shared" si="7"/>
        <v>72.099999999999994</v>
      </c>
      <c r="S13" s="9">
        <f t="shared" si="8"/>
        <v>432.4</v>
      </c>
      <c r="T13" s="7">
        <v>56</v>
      </c>
      <c r="U13" s="1">
        <v>1</v>
      </c>
      <c r="V13" s="1">
        <v>6147</v>
      </c>
      <c r="W13" s="12">
        <v>1</v>
      </c>
      <c r="X13" s="8">
        <f t="shared" si="9"/>
        <v>360.3</v>
      </c>
      <c r="Y13" s="9">
        <f t="shared" si="10"/>
        <v>72.099999999999994</v>
      </c>
      <c r="Z13" s="9">
        <f t="shared" si="11"/>
        <v>432.4</v>
      </c>
    </row>
    <row r="14" spans="1:26" ht="12" customHeight="1" x14ac:dyDescent="0.2">
      <c r="A14" s="5">
        <f t="shared" si="0"/>
        <v>9</v>
      </c>
      <c r="B14" s="6" t="s">
        <v>9</v>
      </c>
      <c r="C14" s="7">
        <v>5</v>
      </c>
      <c r="D14" s="1"/>
      <c r="E14" s="1">
        <v>6147</v>
      </c>
      <c r="F14" s="12"/>
      <c r="G14" s="8">
        <f t="shared" si="1"/>
        <v>0</v>
      </c>
      <c r="H14" s="9">
        <f t="shared" si="2"/>
        <v>0</v>
      </c>
      <c r="I14" s="9">
        <f t="shared" si="3"/>
        <v>0</v>
      </c>
      <c r="J14" s="9">
        <f t="shared" si="4"/>
        <v>0</v>
      </c>
      <c r="K14" s="9">
        <f t="shared" si="5"/>
        <v>0</v>
      </c>
      <c r="L14" s="9">
        <f t="shared" si="12"/>
        <v>0</v>
      </c>
      <c r="M14" s="7">
        <v>5</v>
      </c>
      <c r="N14" s="1"/>
      <c r="O14" s="1">
        <v>6147</v>
      </c>
      <c r="P14" s="12"/>
      <c r="Q14" s="8">
        <f t="shared" si="6"/>
        <v>0</v>
      </c>
      <c r="R14" s="9">
        <f t="shared" si="7"/>
        <v>0</v>
      </c>
      <c r="S14" s="9">
        <f t="shared" si="8"/>
        <v>0</v>
      </c>
      <c r="T14" s="7">
        <v>5</v>
      </c>
      <c r="U14" s="1"/>
      <c r="V14" s="1">
        <v>6147</v>
      </c>
      <c r="W14" s="12"/>
      <c r="X14" s="8">
        <f t="shared" si="9"/>
        <v>0</v>
      </c>
      <c r="Y14" s="9">
        <f t="shared" si="10"/>
        <v>0</v>
      </c>
      <c r="Z14" s="9">
        <f t="shared" si="11"/>
        <v>0</v>
      </c>
    </row>
    <row r="15" spans="1:26" ht="12" customHeight="1" x14ac:dyDescent="0.2">
      <c r="A15" s="5">
        <f t="shared" si="0"/>
        <v>10</v>
      </c>
      <c r="B15" s="6" t="s">
        <v>10</v>
      </c>
      <c r="C15" s="7">
        <v>111</v>
      </c>
      <c r="D15" s="1">
        <v>1</v>
      </c>
      <c r="E15" s="1">
        <v>6147</v>
      </c>
      <c r="F15" s="12">
        <v>2</v>
      </c>
      <c r="G15" s="8">
        <f t="shared" si="1"/>
        <v>662.7</v>
      </c>
      <c r="H15" s="9">
        <f t="shared" si="2"/>
        <v>497</v>
      </c>
      <c r="I15" s="9">
        <f t="shared" si="3"/>
        <v>174.787125</v>
      </c>
      <c r="J15" s="9">
        <f t="shared" si="4"/>
        <v>671.78712500000006</v>
      </c>
      <c r="K15" s="9">
        <f t="shared" si="5"/>
        <v>134.4</v>
      </c>
      <c r="L15" s="9">
        <f t="shared" si="12"/>
        <v>806.18712500000004</v>
      </c>
      <c r="M15" s="7">
        <v>111</v>
      </c>
      <c r="N15" s="1">
        <v>1</v>
      </c>
      <c r="O15" s="1">
        <v>6147</v>
      </c>
      <c r="P15" s="12">
        <v>2</v>
      </c>
      <c r="Q15" s="8">
        <f t="shared" si="6"/>
        <v>720.6</v>
      </c>
      <c r="R15" s="9">
        <f t="shared" si="7"/>
        <v>144.1</v>
      </c>
      <c r="S15" s="9">
        <f t="shared" si="8"/>
        <v>864.7</v>
      </c>
      <c r="T15" s="7">
        <v>111</v>
      </c>
      <c r="U15" s="1">
        <v>1</v>
      </c>
      <c r="V15" s="1">
        <v>6147</v>
      </c>
      <c r="W15" s="12">
        <v>2</v>
      </c>
      <c r="X15" s="8">
        <f t="shared" si="9"/>
        <v>720.6</v>
      </c>
      <c r="Y15" s="9">
        <f t="shared" si="10"/>
        <v>144.1</v>
      </c>
      <c r="Z15" s="9">
        <f t="shared" si="11"/>
        <v>864.7</v>
      </c>
    </row>
    <row r="16" spans="1:26" ht="12" customHeight="1" x14ac:dyDescent="0.2">
      <c r="A16" s="5">
        <f t="shared" si="0"/>
        <v>11</v>
      </c>
      <c r="B16" s="6" t="s">
        <v>11</v>
      </c>
      <c r="C16" s="7">
        <v>175</v>
      </c>
      <c r="D16" s="1">
        <v>1</v>
      </c>
      <c r="E16" s="1">
        <v>6147</v>
      </c>
      <c r="F16" s="12">
        <v>3</v>
      </c>
      <c r="G16" s="8">
        <f t="shared" si="1"/>
        <v>994</v>
      </c>
      <c r="H16" s="9">
        <f t="shared" si="2"/>
        <v>745.5</v>
      </c>
      <c r="I16" s="9">
        <f t="shared" si="3"/>
        <v>262.16749999999996</v>
      </c>
      <c r="J16" s="9">
        <f t="shared" si="4"/>
        <v>1007.6675</v>
      </c>
      <c r="K16" s="9">
        <f t="shared" si="5"/>
        <v>201.5</v>
      </c>
      <c r="L16" s="9">
        <f t="shared" si="12"/>
        <v>1209.1675</v>
      </c>
      <c r="M16" s="7">
        <v>175</v>
      </c>
      <c r="N16" s="1">
        <v>1</v>
      </c>
      <c r="O16" s="1">
        <v>6147</v>
      </c>
      <c r="P16" s="12">
        <v>3</v>
      </c>
      <c r="Q16" s="8">
        <f t="shared" si="6"/>
        <v>1080.9000000000001</v>
      </c>
      <c r="R16" s="9">
        <f t="shared" si="7"/>
        <v>216.2</v>
      </c>
      <c r="S16" s="9">
        <f t="shared" si="8"/>
        <v>1297.1000000000001</v>
      </c>
      <c r="T16" s="7">
        <v>175</v>
      </c>
      <c r="U16" s="1">
        <v>1</v>
      </c>
      <c r="V16" s="1">
        <v>6147</v>
      </c>
      <c r="W16" s="12">
        <v>3</v>
      </c>
      <c r="X16" s="8">
        <f t="shared" si="9"/>
        <v>1080.9000000000001</v>
      </c>
      <c r="Y16" s="9">
        <f t="shared" si="10"/>
        <v>216.2</v>
      </c>
      <c r="Z16" s="9">
        <f t="shared" si="11"/>
        <v>1297.1000000000001</v>
      </c>
    </row>
    <row r="17" spans="1:26" ht="12" customHeight="1" x14ac:dyDescent="0.2">
      <c r="A17" s="5">
        <f t="shared" si="0"/>
        <v>12</v>
      </c>
      <c r="B17" s="6" t="s">
        <v>12</v>
      </c>
      <c r="C17" s="7">
        <v>215</v>
      </c>
      <c r="D17" s="1">
        <v>1</v>
      </c>
      <c r="E17" s="1">
        <v>6147</v>
      </c>
      <c r="F17" s="12">
        <v>4</v>
      </c>
      <c r="G17" s="8">
        <f t="shared" si="1"/>
        <v>1325.4</v>
      </c>
      <c r="H17" s="9">
        <f t="shared" si="2"/>
        <v>994.1</v>
      </c>
      <c r="I17" s="9">
        <f t="shared" si="3"/>
        <v>349.57425000000001</v>
      </c>
      <c r="J17" s="9">
        <f t="shared" si="4"/>
        <v>1343.67425</v>
      </c>
      <c r="K17" s="9">
        <f t="shared" si="5"/>
        <v>268.7</v>
      </c>
      <c r="L17" s="9">
        <f t="shared" si="12"/>
        <v>1612.3742500000001</v>
      </c>
      <c r="M17" s="7">
        <v>215</v>
      </c>
      <c r="N17" s="1">
        <v>1</v>
      </c>
      <c r="O17" s="1">
        <v>6147</v>
      </c>
      <c r="P17" s="12">
        <v>4</v>
      </c>
      <c r="Q17" s="8">
        <f t="shared" si="6"/>
        <v>1441.2</v>
      </c>
      <c r="R17" s="9">
        <f t="shared" si="7"/>
        <v>288.2</v>
      </c>
      <c r="S17" s="9">
        <f t="shared" si="8"/>
        <v>1729.4</v>
      </c>
      <c r="T17" s="7">
        <v>215</v>
      </c>
      <c r="U17" s="1">
        <v>1</v>
      </c>
      <c r="V17" s="1">
        <v>6147</v>
      </c>
      <c r="W17" s="12">
        <v>4</v>
      </c>
      <c r="X17" s="8">
        <f t="shared" si="9"/>
        <v>1441.2</v>
      </c>
      <c r="Y17" s="9">
        <f t="shared" si="10"/>
        <v>288.2</v>
      </c>
      <c r="Z17" s="9">
        <f t="shared" si="11"/>
        <v>1729.4</v>
      </c>
    </row>
    <row r="18" spans="1:26" ht="12" customHeight="1" x14ac:dyDescent="0.2">
      <c r="A18" s="5">
        <f t="shared" si="0"/>
        <v>13</v>
      </c>
      <c r="B18" s="6" t="s">
        <v>13</v>
      </c>
      <c r="C18" s="7">
        <v>54</v>
      </c>
      <c r="D18" s="1">
        <v>1</v>
      </c>
      <c r="E18" s="1">
        <v>6147</v>
      </c>
      <c r="F18" s="12">
        <v>1</v>
      </c>
      <c r="G18" s="8">
        <f t="shared" si="1"/>
        <v>331.3</v>
      </c>
      <c r="H18" s="9">
        <f t="shared" si="2"/>
        <v>248.5</v>
      </c>
      <c r="I18" s="9">
        <f t="shared" si="3"/>
        <v>87.380375000000001</v>
      </c>
      <c r="J18" s="9">
        <f t="shared" si="4"/>
        <v>335.88037500000002</v>
      </c>
      <c r="K18" s="9">
        <f t="shared" si="5"/>
        <v>67.2</v>
      </c>
      <c r="L18" s="9">
        <f t="shared" si="12"/>
        <v>403.080375</v>
      </c>
      <c r="M18" s="7">
        <v>54</v>
      </c>
      <c r="N18" s="1">
        <v>1</v>
      </c>
      <c r="O18" s="1">
        <v>6147</v>
      </c>
      <c r="P18" s="12">
        <v>1</v>
      </c>
      <c r="Q18" s="8">
        <f t="shared" si="6"/>
        <v>360.3</v>
      </c>
      <c r="R18" s="9">
        <f t="shared" si="7"/>
        <v>72.099999999999994</v>
      </c>
      <c r="S18" s="9">
        <f t="shared" si="8"/>
        <v>432.4</v>
      </c>
      <c r="T18" s="7">
        <v>54</v>
      </c>
      <c r="U18" s="1">
        <v>1</v>
      </c>
      <c r="V18" s="1">
        <v>6147</v>
      </c>
      <c r="W18" s="12">
        <v>1</v>
      </c>
      <c r="X18" s="8">
        <f t="shared" si="9"/>
        <v>360.3</v>
      </c>
      <c r="Y18" s="9">
        <f t="shared" si="10"/>
        <v>72.099999999999994</v>
      </c>
      <c r="Z18" s="9">
        <f t="shared" si="11"/>
        <v>432.4</v>
      </c>
    </row>
    <row r="19" spans="1:26" ht="12" customHeight="1" x14ac:dyDescent="0.2">
      <c r="A19" s="5">
        <f t="shared" si="0"/>
        <v>14</v>
      </c>
      <c r="B19" s="6" t="s">
        <v>14</v>
      </c>
      <c r="C19" s="7">
        <v>80</v>
      </c>
      <c r="D19" s="1">
        <v>1</v>
      </c>
      <c r="E19" s="1">
        <v>6147</v>
      </c>
      <c r="F19" s="12">
        <v>2</v>
      </c>
      <c r="G19" s="8">
        <f t="shared" si="1"/>
        <v>662.7</v>
      </c>
      <c r="H19" s="9">
        <f t="shared" si="2"/>
        <v>497</v>
      </c>
      <c r="I19" s="9">
        <f t="shared" si="3"/>
        <v>174.787125</v>
      </c>
      <c r="J19" s="9">
        <f t="shared" si="4"/>
        <v>671.78712500000006</v>
      </c>
      <c r="K19" s="9">
        <f t="shared" si="5"/>
        <v>134.4</v>
      </c>
      <c r="L19" s="9">
        <f t="shared" si="12"/>
        <v>806.18712500000004</v>
      </c>
      <c r="M19" s="7">
        <v>80</v>
      </c>
      <c r="N19" s="1">
        <v>1</v>
      </c>
      <c r="O19" s="1">
        <v>6147</v>
      </c>
      <c r="P19" s="12">
        <v>2</v>
      </c>
      <c r="Q19" s="8">
        <f t="shared" si="6"/>
        <v>720.6</v>
      </c>
      <c r="R19" s="9">
        <f t="shared" si="7"/>
        <v>144.1</v>
      </c>
      <c r="S19" s="9">
        <f t="shared" si="8"/>
        <v>864.7</v>
      </c>
      <c r="T19" s="7">
        <v>80</v>
      </c>
      <c r="U19" s="1">
        <v>1</v>
      </c>
      <c r="V19" s="1">
        <v>6147</v>
      </c>
      <c r="W19" s="12">
        <v>2</v>
      </c>
      <c r="X19" s="8">
        <f t="shared" si="9"/>
        <v>720.6</v>
      </c>
      <c r="Y19" s="9">
        <f t="shared" si="10"/>
        <v>144.1</v>
      </c>
      <c r="Z19" s="9">
        <f t="shared" si="11"/>
        <v>864.7</v>
      </c>
    </row>
    <row r="20" spans="1:26" ht="12" customHeight="1" x14ac:dyDescent="0.2">
      <c r="A20" s="5">
        <f t="shared" si="0"/>
        <v>15</v>
      </c>
      <c r="B20" s="6" t="s">
        <v>15</v>
      </c>
      <c r="C20" s="7">
        <v>72</v>
      </c>
      <c r="D20" s="1">
        <v>1</v>
      </c>
      <c r="E20" s="1">
        <v>6147</v>
      </c>
      <c r="F20" s="12">
        <v>2</v>
      </c>
      <c r="G20" s="8">
        <f t="shared" si="1"/>
        <v>662.7</v>
      </c>
      <c r="H20" s="9">
        <f t="shared" si="2"/>
        <v>497</v>
      </c>
      <c r="I20" s="9">
        <f t="shared" si="3"/>
        <v>174.787125</v>
      </c>
      <c r="J20" s="9">
        <f t="shared" si="4"/>
        <v>671.78712500000006</v>
      </c>
      <c r="K20" s="9">
        <f t="shared" si="5"/>
        <v>134.4</v>
      </c>
      <c r="L20" s="9">
        <f t="shared" si="12"/>
        <v>806.18712500000004</v>
      </c>
      <c r="M20" s="7">
        <v>72</v>
      </c>
      <c r="N20" s="1">
        <v>1</v>
      </c>
      <c r="O20" s="1">
        <v>6147</v>
      </c>
      <c r="P20" s="12">
        <v>2</v>
      </c>
      <c r="Q20" s="8">
        <f t="shared" si="6"/>
        <v>720.6</v>
      </c>
      <c r="R20" s="9">
        <f t="shared" si="7"/>
        <v>144.1</v>
      </c>
      <c r="S20" s="9">
        <f t="shared" si="8"/>
        <v>864.7</v>
      </c>
      <c r="T20" s="7">
        <v>72</v>
      </c>
      <c r="U20" s="1">
        <v>1</v>
      </c>
      <c r="V20" s="1">
        <v>6147</v>
      </c>
      <c r="W20" s="12">
        <v>2</v>
      </c>
      <c r="X20" s="8">
        <f t="shared" si="9"/>
        <v>720.6</v>
      </c>
      <c r="Y20" s="9">
        <f t="shared" si="10"/>
        <v>144.1</v>
      </c>
      <c r="Z20" s="9">
        <f t="shared" si="11"/>
        <v>864.7</v>
      </c>
    </row>
    <row r="21" spans="1:26" ht="12" customHeight="1" x14ac:dyDescent="0.2">
      <c r="A21" s="5">
        <f t="shared" si="0"/>
        <v>16</v>
      </c>
      <c r="B21" s="13" t="s">
        <v>16</v>
      </c>
      <c r="C21" s="7">
        <v>104</v>
      </c>
      <c r="D21" s="1">
        <v>1</v>
      </c>
      <c r="E21" s="1">
        <v>6147</v>
      </c>
      <c r="F21" s="12">
        <v>2</v>
      </c>
      <c r="G21" s="8">
        <f t="shared" si="1"/>
        <v>662.7</v>
      </c>
      <c r="H21" s="9">
        <f t="shared" si="2"/>
        <v>497</v>
      </c>
      <c r="I21" s="9">
        <f t="shared" si="3"/>
        <v>174.787125</v>
      </c>
      <c r="J21" s="9">
        <f t="shared" si="4"/>
        <v>671.78712500000006</v>
      </c>
      <c r="K21" s="9">
        <f t="shared" si="5"/>
        <v>134.4</v>
      </c>
      <c r="L21" s="9">
        <f t="shared" si="12"/>
        <v>806.18712500000004</v>
      </c>
      <c r="M21" s="7">
        <v>104</v>
      </c>
      <c r="N21" s="1">
        <v>1</v>
      </c>
      <c r="O21" s="1">
        <v>6147</v>
      </c>
      <c r="P21" s="12">
        <v>2</v>
      </c>
      <c r="Q21" s="8">
        <f t="shared" si="6"/>
        <v>720.6</v>
      </c>
      <c r="R21" s="9">
        <f t="shared" si="7"/>
        <v>144.1</v>
      </c>
      <c r="S21" s="9">
        <f t="shared" si="8"/>
        <v>864.7</v>
      </c>
      <c r="T21" s="7">
        <v>104</v>
      </c>
      <c r="U21" s="1">
        <v>1</v>
      </c>
      <c r="V21" s="1">
        <v>6147</v>
      </c>
      <c r="W21" s="12">
        <v>2</v>
      </c>
      <c r="X21" s="8">
        <f t="shared" si="9"/>
        <v>720.6</v>
      </c>
      <c r="Y21" s="9">
        <f t="shared" si="10"/>
        <v>144.1</v>
      </c>
      <c r="Z21" s="9">
        <f t="shared" si="11"/>
        <v>864.7</v>
      </c>
    </row>
    <row r="22" spans="1:26" ht="12" customHeight="1" x14ac:dyDescent="0.2">
      <c r="A22" s="5">
        <f t="shared" si="0"/>
        <v>17</v>
      </c>
      <c r="B22" s="6" t="s">
        <v>17</v>
      </c>
      <c r="C22" s="14">
        <v>166</v>
      </c>
      <c r="D22" s="1">
        <v>1</v>
      </c>
      <c r="E22" s="1">
        <v>6147</v>
      </c>
      <c r="F22" s="12">
        <v>3</v>
      </c>
      <c r="G22" s="8">
        <f t="shared" si="1"/>
        <v>994</v>
      </c>
      <c r="H22" s="9">
        <f t="shared" si="2"/>
        <v>745.5</v>
      </c>
      <c r="I22" s="9">
        <f t="shared" si="3"/>
        <v>262.16749999999996</v>
      </c>
      <c r="J22" s="9">
        <f t="shared" si="4"/>
        <v>1007.6675</v>
      </c>
      <c r="K22" s="9">
        <f t="shared" si="5"/>
        <v>201.5</v>
      </c>
      <c r="L22" s="9">
        <f t="shared" si="12"/>
        <v>1209.1675</v>
      </c>
      <c r="M22" s="14">
        <v>166</v>
      </c>
      <c r="N22" s="1">
        <v>1</v>
      </c>
      <c r="O22" s="1">
        <v>6147</v>
      </c>
      <c r="P22" s="12">
        <v>3</v>
      </c>
      <c r="Q22" s="8">
        <f t="shared" si="6"/>
        <v>1080.9000000000001</v>
      </c>
      <c r="R22" s="9">
        <f t="shared" si="7"/>
        <v>216.2</v>
      </c>
      <c r="S22" s="9">
        <f t="shared" si="8"/>
        <v>1297.1000000000001</v>
      </c>
      <c r="T22" s="14">
        <v>166</v>
      </c>
      <c r="U22" s="1">
        <v>1</v>
      </c>
      <c r="V22" s="1">
        <v>6147</v>
      </c>
      <c r="W22" s="12">
        <v>3</v>
      </c>
      <c r="X22" s="8">
        <f t="shared" si="9"/>
        <v>1080.9000000000001</v>
      </c>
      <c r="Y22" s="9">
        <f t="shared" si="10"/>
        <v>216.2</v>
      </c>
      <c r="Z22" s="9">
        <f t="shared" si="11"/>
        <v>1297.1000000000001</v>
      </c>
    </row>
    <row r="23" spans="1:26" ht="12" customHeight="1" x14ac:dyDescent="0.2">
      <c r="A23" s="5">
        <f t="shared" si="0"/>
        <v>18</v>
      </c>
      <c r="B23" s="6" t="s">
        <v>18</v>
      </c>
      <c r="C23" s="7">
        <v>56</v>
      </c>
      <c r="D23" s="1">
        <v>1</v>
      </c>
      <c r="E23" s="1">
        <v>6147</v>
      </c>
      <c r="F23" s="12">
        <v>1</v>
      </c>
      <c r="G23" s="8">
        <f t="shared" si="1"/>
        <v>331.3</v>
      </c>
      <c r="H23" s="9">
        <f t="shared" si="2"/>
        <v>248.5</v>
      </c>
      <c r="I23" s="9">
        <f t="shared" si="3"/>
        <v>87.380375000000001</v>
      </c>
      <c r="J23" s="9">
        <f t="shared" si="4"/>
        <v>335.88037500000002</v>
      </c>
      <c r="K23" s="9">
        <f t="shared" si="5"/>
        <v>67.2</v>
      </c>
      <c r="L23" s="9">
        <f t="shared" si="12"/>
        <v>403.080375</v>
      </c>
      <c r="M23" s="7">
        <v>56</v>
      </c>
      <c r="N23" s="1">
        <v>1</v>
      </c>
      <c r="O23" s="1">
        <v>6147</v>
      </c>
      <c r="P23" s="12">
        <v>1</v>
      </c>
      <c r="Q23" s="8">
        <f t="shared" si="6"/>
        <v>360.3</v>
      </c>
      <c r="R23" s="9">
        <f t="shared" si="7"/>
        <v>72.099999999999994</v>
      </c>
      <c r="S23" s="9">
        <f t="shared" si="8"/>
        <v>432.4</v>
      </c>
      <c r="T23" s="7">
        <v>56</v>
      </c>
      <c r="U23" s="1">
        <v>1</v>
      </c>
      <c r="V23" s="1">
        <v>6147</v>
      </c>
      <c r="W23" s="12">
        <v>1</v>
      </c>
      <c r="X23" s="8">
        <f t="shared" si="9"/>
        <v>360.3</v>
      </c>
      <c r="Y23" s="9">
        <f t="shared" si="10"/>
        <v>72.099999999999994</v>
      </c>
      <c r="Z23" s="9">
        <f t="shared" si="11"/>
        <v>432.4</v>
      </c>
    </row>
    <row r="24" spans="1:26" ht="12" customHeight="1" x14ac:dyDescent="0.2">
      <c r="A24" s="5">
        <f t="shared" si="0"/>
        <v>19</v>
      </c>
      <c r="B24" s="6" t="s">
        <v>19</v>
      </c>
      <c r="C24" s="7">
        <v>57</v>
      </c>
      <c r="D24" s="1">
        <v>1</v>
      </c>
      <c r="E24" s="1">
        <v>6147</v>
      </c>
      <c r="F24" s="12">
        <v>1</v>
      </c>
      <c r="G24" s="8">
        <f t="shared" si="1"/>
        <v>331.3</v>
      </c>
      <c r="H24" s="9">
        <f t="shared" si="2"/>
        <v>248.5</v>
      </c>
      <c r="I24" s="9">
        <f t="shared" si="3"/>
        <v>87.380375000000001</v>
      </c>
      <c r="J24" s="9">
        <f t="shared" si="4"/>
        <v>335.88037500000002</v>
      </c>
      <c r="K24" s="9">
        <f t="shared" si="5"/>
        <v>67.2</v>
      </c>
      <c r="L24" s="9">
        <f t="shared" si="12"/>
        <v>403.080375</v>
      </c>
      <c r="M24" s="7">
        <v>57</v>
      </c>
      <c r="N24" s="1">
        <v>1</v>
      </c>
      <c r="O24" s="1">
        <v>6147</v>
      </c>
      <c r="P24" s="12">
        <v>1</v>
      </c>
      <c r="Q24" s="8">
        <f t="shared" si="6"/>
        <v>360.3</v>
      </c>
      <c r="R24" s="9">
        <f t="shared" si="7"/>
        <v>72.099999999999994</v>
      </c>
      <c r="S24" s="9">
        <f t="shared" si="8"/>
        <v>432.4</v>
      </c>
      <c r="T24" s="7">
        <v>57</v>
      </c>
      <c r="U24" s="1">
        <v>1</v>
      </c>
      <c r="V24" s="1">
        <v>6147</v>
      </c>
      <c r="W24" s="12">
        <v>1</v>
      </c>
      <c r="X24" s="8">
        <f t="shared" si="9"/>
        <v>360.3</v>
      </c>
      <c r="Y24" s="9">
        <f t="shared" si="10"/>
        <v>72.099999999999994</v>
      </c>
      <c r="Z24" s="9">
        <f t="shared" si="11"/>
        <v>432.4</v>
      </c>
    </row>
    <row r="25" spans="1:26" ht="12" customHeight="1" x14ac:dyDescent="0.2">
      <c r="A25" s="5">
        <f t="shared" si="0"/>
        <v>20</v>
      </c>
      <c r="B25" s="6" t="s">
        <v>20</v>
      </c>
      <c r="C25" s="7">
        <v>76</v>
      </c>
      <c r="D25" s="1">
        <v>1</v>
      </c>
      <c r="E25" s="1">
        <v>6147</v>
      </c>
      <c r="F25" s="12">
        <v>2</v>
      </c>
      <c r="G25" s="8">
        <f t="shared" si="1"/>
        <v>662.7</v>
      </c>
      <c r="H25" s="9">
        <f t="shared" si="2"/>
        <v>497</v>
      </c>
      <c r="I25" s="9">
        <f t="shared" si="3"/>
        <v>174.787125</v>
      </c>
      <c r="J25" s="9">
        <f t="shared" si="4"/>
        <v>671.78712500000006</v>
      </c>
      <c r="K25" s="9">
        <f t="shared" si="5"/>
        <v>134.4</v>
      </c>
      <c r="L25" s="9">
        <f t="shared" si="12"/>
        <v>806.18712500000004</v>
      </c>
      <c r="M25" s="7">
        <v>76</v>
      </c>
      <c r="N25" s="1">
        <v>1</v>
      </c>
      <c r="O25" s="1">
        <v>6147</v>
      </c>
      <c r="P25" s="12">
        <v>2</v>
      </c>
      <c r="Q25" s="8">
        <f t="shared" si="6"/>
        <v>720.6</v>
      </c>
      <c r="R25" s="9">
        <f t="shared" si="7"/>
        <v>144.1</v>
      </c>
      <c r="S25" s="9">
        <f t="shared" si="8"/>
        <v>864.7</v>
      </c>
      <c r="T25" s="7">
        <v>76</v>
      </c>
      <c r="U25" s="1">
        <v>1</v>
      </c>
      <c r="V25" s="1">
        <v>6147</v>
      </c>
      <c r="W25" s="12">
        <v>2</v>
      </c>
      <c r="X25" s="8">
        <f t="shared" si="9"/>
        <v>720.6</v>
      </c>
      <c r="Y25" s="9">
        <f t="shared" si="10"/>
        <v>144.1</v>
      </c>
      <c r="Z25" s="9">
        <f t="shared" si="11"/>
        <v>864.7</v>
      </c>
    </row>
    <row r="26" spans="1:26" ht="12" customHeight="1" x14ac:dyDescent="0.2">
      <c r="A26" s="5">
        <f t="shared" si="0"/>
        <v>21</v>
      </c>
      <c r="B26" s="6" t="s">
        <v>21</v>
      </c>
      <c r="C26" s="7">
        <v>88</v>
      </c>
      <c r="D26" s="1">
        <v>1</v>
      </c>
      <c r="E26" s="1">
        <v>6147</v>
      </c>
      <c r="F26" s="12">
        <v>2</v>
      </c>
      <c r="G26" s="8">
        <f t="shared" si="1"/>
        <v>662.7</v>
      </c>
      <c r="H26" s="9">
        <f t="shared" si="2"/>
        <v>497</v>
      </c>
      <c r="I26" s="9">
        <f t="shared" si="3"/>
        <v>174.787125</v>
      </c>
      <c r="J26" s="9">
        <f t="shared" si="4"/>
        <v>671.78712500000006</v>
      </c>
      <c r="K26" s="9">
        <f t="shared" si="5"/>
        <v>134.4</v>
      </c>
      <c r="L26" s="9">
        <f t="shared" si="12"/>
        <v>806.18712500000004</v>
      </c>
      <c r="M26" s="7">
        <v>88</v>
      </c>
      <c r="N26" s="1">
        <v>1</v>
      </c>
      <c r="O26" s="1">
        <v>6147</v>
      </c>
      <c r="P26" s="12">
        <v>2</v>
      </c>
      <c r="Q26" s="8">
        <f t="shared" si="6"/>
        <v>720.6</v>
      </c>
      <c r="R26" s="9">
        <f t="shared" si="7"/>
        <v>144.1</v>
      </c>
      <c r="S26" s="9">
        <f t="shared" si="8"/>
        <v>864.7</v>
      </c>
      <c r="T26" s="7">
        <v>88</v>
      </c>
      <c r="U26" s="1">
        <v>1</v>
      </c>
      <c r="V26" s="1">
        <v>6147</v>
      </c>
      <c r="W26" s="12">
        <v>2</v>
      </c>
      <c r="X26" s="8">
        <f t="shared" si="9"/>
        <v>720.6</v>
      </c>
      <c r="Y26" s="9">
        <f t="shared" si="10"/>
        <v>144.1</v>
      </c>
      <c r="Z26" s="9">
        <f t="shared" si="11"/>
        <v>864.7</v>
      </c>
    </row>
    <row r="27" spans="1:26" ht="12" customHeight="1" x14ac:dyDescent="0.2">
      <c r="A27" s="5">
        <f t="shared" si="0"/>
        <v>22</v>
      </c>
      <c r="B27" s="6" t="s">
        <v>22</v>
      </c>
      <c r="C27" s="7">
        <v>110</v>
      </c>
      <c r="D27" s="1">
        <v>1</v>
      </c>
      <c r="E27" s="1">
        <v>6147</v>
      </c>
      <c r="F27" s="12">
        <v>2</v>
      </c>
      <c r="G27" s="8">
        <f t="shared" si="1"/>
        <v>662.7</v>
      </c>
      <c r="H27" s="9">
        <f t="shared" si="2"/>
        <v>497</v>
      </c>
      <c r="I27" s="9">
        <f t="shared" si="3"/>
        <v>174.787125</v>
      </c>
      <c r="J27" s="9">
        <f t="shared" si="4"/>
        <v>671.78712500000006</v>
      </c>
      <c r="K27" s="9">
        <f t="shared" si="5"/>
        <v>134.4</v>
      </c>
      <c r="L27" s="9">
        <f t="shared" si="12"/>
        <v>806.18712500000004</v>
      </c>
      <c r="M27" s="7">
        <v>110</v>
      </c>
      <c r="N27" s="1">
        <v>1</v>
      </c>
      <c r="O27" s="1">
        <v>6147</v>
      </c>
      <c r="P27" s="12">
        <v>2</v>
      </c>
      <c r="Q27" s="8">
        <f t="shared" si="6"/>
        <v>720.6</v>
      </c>
      <c r="R27" s="9">
        <f t="shared" si="7"/>
        <v>144.1</v>
      </c>
      <c r="S27" s="9">
        <f t="shared" si="8"/>
        <v>864.7</v>
      </c>
      <c r="T27" s="7">
        <v>110</v>
      </c>
      <c r="U27" s="1">
        <v>1</v>
      </c>
      <c r="V27" s="1">
        <v>6147</v>
      </c>
      <c r="W27" s="12">
        <v>2</v>
      </c>
      <c r="X27" s="8">
        <f t="shared" si="9"/>
        <v>720.6</v>
      </c>
      <c r="Y27" s="9">
        <f t="shared" si="10"/>
        <v>144.1</v>
      </c>
      <c r="Z27" s="9">
        <f t="shared" si="11"/>
        <v>864.7</v>
      </c>
    </row>
    <row r="28" spans="1:26" ht="12" customHeight="1" x14ac:dyDescent="0.2">
      <c r="A28" s="5">
        <f t="shared" si="0"/>
        <v>23</v>
      </c>
      <c r="B28" s="6" t="s">
        <v>23</v>
      </c>
      <c r="C28" s="7">
        <v>120</v>
      </c>
      <c r="D28" s="1">
        <v>1</v>
      </c>
      <c r="E28" s="1">
        <v>6147</v>
      </c>
      <c r="F28" s="12">
        <v>3</v>
      </c>
      <c r="G28" s="8">
        <f t="shared" si="1"/>
        <v>994</v>
      </c>
      <c r="H28" s="9">
        <f t="shared" si="2"/>
        <v>745.5</v>
      </c>
      <c r="I28" s="9">
        <f t="shared" si="3"/>
        <v>262.16749999999996</v>
      </c>
      <c r="J28" s="9">
        <f t="shared" si="4"/>
        <v>1007.6675</v>
      </c>
      <c r="K28" s="9">
        <f t="shared" si="5"/>
        <v>201.5</v>
      </c>
      <c r="L28" s="9">
        <f t="shared" si="12"/>
        <v>1209.1675</v>
      </c>
      <c r="M28" s="7">
        <v>120</v>
      </c>
      <c r="N28" s="1">
        <v>1</v>
      </c>
      <c r="O28" s="1">
        <v>6147</v>
      </c>
      <c r="P28" s="12">
        <v>3</v>
      </c>
      <c r="Q28" s="8">
        <f t="shared" si="6"/>
        <v>1080.9000000000001</v>
      </c>
      <c r="R28" s="9">
        <f t="shared" si="7"/>
        <v>216.2</v>
      </c>
      <c r="S28" s="9">
        <f t="shared" si="8"/>
        <v>1297.1000000000001</v>
      </c>
      <c r="T28" s="7">
        <v>120</v>
      </c>
      <c r="U28" s="1">
        <v>1</v>
      </c>
      <c r="V28" s="1">
        <v>6147</v>
      </c>
      <c r="W28" s="12">
        <v>3</v>
      </c>
      <c r="X28" s="8">
        <f t="shared" si="9"/>
        <v>1080.9000000000001</v>
      </c>
      <c r="Y28" s="9">
        <f t="shared" si="10"/>
        <v>216.2</v>
      </c>
      <c r="Z28" s="9">
        <f t="shared" si="11"/>
        <v>1297.1000000000001</v>
      </c>
    </row>
    <row r="29" spans="1:26" ht="12" customHeight="1" x14ac:dyDescent="0.2">
      <c r="A29" s="5">
        <f t="shared" si="0"/>
        <v>24</v>
      </c>
      <c r="B29" s="6" t="s">
        <v>50</v>
      </c>
      <c r="C29" s="7">
        <v>340</v>
      </c>
      <c r="D29" s="1">
        <v>1</v>
      </c>
      <c r="E29" s="1">
        <v>6147</v>
      </c>
      <c r="F29" s="12">
        <v>6</v>
      </c>
      <c r="G29" s="8">
        <f t="shared" si="1"/>
        <v>1988</v>
      </c>
      <c r="H29" s="9">
        <f t="shared" si="2"/>
        <v>1491</v>
      </c>
      <c r="I29" s="9">
        <f t="shared" si="3"/>
        <v>524.33499999999992</v>
      </c>
      <c r="J29" s="9">
        <f t="shared" si="4"/>
        <v>2015.335</v>
      </c>
      <c r="K29" s="9">
        <f t="shared" si="5"/>
        <v>403.1</v>
      </c>
      <c r="L29" s="9">
        <f t="shared" si="12"/>
        <v>2418.4349999999999</v>
      </c>
      <c r="M29" s="7">
        <v>340</v>
      </c>
      <c r="N29" s="1">
        <v>1</v>
      </c>
      <c r="O29" s="1">
        <v>6147</v>
      </c>
      <c r="P29" s="12">
        <v>6</v>
      </c>
      <c r="Q29" s="8">
        <f t="shared" si="6"/>
        <v>2161.8000000000002</v>
      </c>
      <c r="R29" s="9">
        <f t="shared" si="7"/>
        <v>432.4</v>
      </c>
      <c r="S29" s="9">
        <f t="shared" si="8"/>
        <v>2594.2000000000003</v>
      </c>
      <c r="T29" s="7">
        <v>340</v>
      </c>
      <c r="U29" s="1">
        <v>1</v>
      </c>
      <c r="V29" s="1">
        <v>6147</v>
      </c>
      <c r="W29" s="12">
        <v>6</v>
      </c>
      <c r="X29" s="8">
        <f t="shared" si="9"/>
        <v>2161.8000000000002</v>
      </c>
      <c r="Y29" s="9">
        <f t="shared" si="10"/>
        <v>432.4</v>
      </c>
      <c r="Z29" s="9">
        <f t="shared" si="11"/>
        <v>2594.2000000000003</v>
      </c>
    </row>
    <row r="30" spans="1:26" ht="12" customHeight="1" x14ac:dyDescent="0.2">
      <c r="A30" s="5">
        <f t="shared" si="0"/>
        <v>25</v>
      </c>
      <c r="B30" s="6" t="s">
        <v>24</v>
      </c>
      <c r="C30" s="7">
        <v>61</v>
      </c>
      <c r="D30" s="1">
        <v>1</v>
      </c>
      <c r="E30" s="1">
        <v>6147</v>
      </c>
      <c r="F30" s="12">
        <v>2</v>
      </c>
      <c r="G30" s="8">
        <f t="shared" si="1"/>
        <v>662.7</v>
      </c>
      <c r="H30" s="9">
        <f t="shared" si="2"/>
        <v>497</v>
      </c>
      <c r="I30" s="9">
        <f t="shared" si="3"/>
        <v>174.787125</v>
      </c>
      <c r="J30" s="9">
        <f t="shared" si="4"/>
        <v>671.78712500000006</v>
      </c>
      <c r="K30" s="9">
        <f t="shared" si="5"/>
        <v>134.4</v>
      </c>
      <c r="L30" s="9">
        <f t="shared" si="12"/>
        <v>806.18712500000004</v>
      </c>
      <c r="M30" s="7">
        <v>61</v>
      </c>
      <c r="N30" s="1">
        <v>1</v>
      </c>
      <c r="O30" s="1">
        <v>6147</v>
      </c>
      <c r="P30" s="12">
        <v>2</v>
      </c>
      <c r="Q30" s="8">
        <f t="shared" si="6"/>
        <v>720.6</v>
      </c>
      <c r="R30" s="9">
        <f t="shared" si="7"/>
        <v>144.1</v>
      </c>
      <c r="S30" s="9">
        <f t="shared" si="8"/>
        <v>864.7</v>
      </c>
      <c r="T30" s="7">
        <v>61</v>
      </c>
      <c r="U30" s="1">
        <v>1</v>
      </c>
      <c r="V30" s="1">
        <v>6147</v>
      </c>
      <c r="W30" s="12">
        <v>2</v>
      </c>
      <c r="X30" s="8">
        <f t="shared" si="9"/>
        <v>720.6</v>
      </c>
      <c r="Y30" s="9">
        <f t="shared" si="10"/>
        <v>144.1</v>
      </c>
      <c r="Z30" s="9">
        <f t="shared" si="11"/>
        <v>864.7</v>
      </c>
    </row>
    <row r="31" spans="1:26" ht="12" customHeight="1" x14ac:dyDescent="0.2">
      <c r="A31" s="5">
        <f t="shared" si="0"/>
        <v>26</v>
      </c>
      <c r="B31" s="6" t="s">
        <v>25</v>
      </c>
      <c r="C31" s="7">
        <v>81</v>
      </c>
      <c r="D31" s="1">
        <v>1</v>
      </c>
      <c r="E31" s="1">
        <v>6147</v>
      </c>
      <c r="F31" s="12">
        <v>2</v>
      </c>
      <c r="G31" s="8">
        <f t="shared" si="1"/>
        <v>662.7</v>
      </c>
      <c r="H31" s="9">
        <f t="shared" si="2"/>
        <v>497</v>
      </c>
      <c r="I31" s="9">
        <f t="shared" si="3"/>
        <v>174.787125</v>
      </c>
      <c r="J31" s="9">
        <f t="shared" si="4"/>
        <v>671.78712500000006</v>
      </c>
      <c r="K31" s="9">
        <f t="shared" si="5"/>
        <v>134.4</v>
      </c>
      <c r="L31" s="9">
        <f t="shared" si="12"/>
        <v>806.18712500000004</v>
      </c>
      <c r="M31" s="7">
        <v>81</v>
      </c>
      <c r="N31" s="1">
        <v>1</v>
      </c>
      <c r="O31" s="1">
        <v>6147</v>
      </c>
      <c r="P31" s="12">
        <v>2</v>
      </c>
      <c r="Q31" s="8">
        <f t="shared" si="6"/>
        <v>720.6</v>
      </c>
      <c r="R31" s="9">
        <f t="shared" si="7"/>
        <v>144.1</v>
      </c>
      <c r="S31" s="9">
        <f t="shared" si="8"/>
        <v>864.7</v>
      </c>
      <c r="T31" s="7">
        <v>81</v>
      </c>
      <c r="U31" s="1">
        <v>1</v>
      </c>
      <c r="V31" s="1">
        <v>6147</v>
      </c>
      <c r="W31" s="12">
        <v>2</v>
      </c>
      <c r="X31" s="8">
        <f t="shared" si="9"/>
        <v>720.6</v>
      </c>
      <c r="Y31" s="9">
        <f t="shared" si="10"/>
        <v>144.1</v>
      </c>
      <c r="Z31" s="9">
        <f t="shared" si="11"/>
        <v>864.7</v>
      </c>
    </row>
    <row r="32" spans="1:26" ht="12" customHeight="1" x14ac:dyDescent="0.2">
      <c r="A32" s="5">
        <f t="shared" si="0"/>
        <v>27</v>
      </c>
      <c r="B32" s="13" t="s">
        <v>26</v>
      </c>
      <c r="C32" s="7">
        <v>172</v>
      </c>
      <c r="D32" s="1">
        <v>1</v>
      </c>
      <c r="E32" s="1">
        <v>6147</v>
      </c>
      <c r="F32" s="12">
        <v>3</v>
      </c>
      <c r="G32" s="8">
        <f t="shared" si="1"/>
        <v>994</v>
      </c>
      <c r="H32" s="9">
        <f t="shared" si="2"/>
        <v>745.5</v>
      </c>
      <c r="I32" s="9">
        <f t="shared" si="3"/>
        <v>262.16749999999996</v>
      </c>
      <c r="J32" s="9">
        <f t="shared" si="4"/>
        <v>1007.6675</v>
      </c>
      <c r="K32" s="9">
        <f t="shared" si="5"/>
        <v>201.5</v>
      </c>
      <c r="L32" s="9">
        <f t="shared" si="12"/>
        <v>1209.1675</v>
      </c>
      <c r="M32" s="7">
        <v>172</v>
      </c>
      <c r="N32" s="1">
        <v>1</v>
      </c>
      <c r="O32" s="1">
        <v>6147</v>
      </c>
      <c r="P32" s="12">
        <v>3</v>
      </c>
      <c r="Q32" s="8">
        <f t="shared" si="6"/>
        <v>1080.9000000000001</v>
      </c>
      <c r="R32" s="9">
        <f t="shared" si="7"/>
        <v>216.2</v>
      </c>
      <c r="S32" s="9">
        <f t="shared" si="8"/>
        <v>1297.1000000000001</v>
      </c>
      <c r="T32" s="7">
        <v>172</v>
      </c>
      <c r="U32" s="1">
        <v>1</v>
      </c>
      <c r="V32" s="1">
        <v>6147</v>
      </c>
      <c r="W32" s="12">
        <v>3</v>
      </c>
      <c r="X32" s="8">
        <f t="shared" si="9"/>
        <v>1080.9000000000001</v>
      </c>
      <c r="Y32" s="9">
        <f t="shared" si="10"/>
        <v>216.2</v>
      </c>
      <c r="Z32" s="9">
        <f t="shared" si="11"/>
        <v>1297.1000000000001</v>
      </c>
    </row>
    <row r="33" spans="1:26" ht="12" customHeight="1" x14ac:dyDescent="0.2">
      <c r="A33" s="5">
        <f t="shared" si="0"/>
        <v>28</v>
      </c>
      <c r="B33" s="6" t="s">
        <v>27</v>
      </c>
      <c r="C33" s="14">
        <v>132</v>
      </c>
      <c r="D33" s="1">
        <v>1</v>
      </c>
      <c r="E33" s="1">
        <v>6147</v>
      </c>
      <c r="F33" s="12">
        <v>3</v>
      </c>
      <c r="G33" s="8">
        <f t="shared" si="1"/>
        <v>994</v>
      </c>
      <c r="H33" s="9">
        <f t="shared" si="2"/>
        <v>745.5</v>
      </c>
      <c r="I33" s="9">
        <f t="shared" si="3"/>
        <v>262.16749999999996</v>
      </c>
      <c r="J33" s="9">
        <f t="shared" si="4"/>
        <v>1007.6675</v>
      </c>
      <c r="K33" s="9">
        <f t="shared" si="5"/>
        <v>201.5</v>
      </c>
      <c r="L33" s="9">
        <f t="shared" si="12"/>
        <v>1209.1675</v>
      </c>
      <c r="M33" s="14">
        <v>132</v>
      </c>
      <c r="N33" s="1">
        <v>1</v>
      </c>
      <c r="O33" s="1">
        <v>6147</v>
      </c>
      <c r="P33" s="12">
        <v>3</v>
      </c>
      <c r="Q33" s="8">
        <f t="shared" si="6"/>
        <v>1080.9000000000001</v>
      </c>
      <c r="R33" s="9">
        <f t="shared" si="7"/>
        <v>216.2</v>
      </c>
      <c r="S33" s="9">
        <f t="shared" si="8"/>
        <v>1297.1000000000001</v>
      </c>
      <c r="T33" s="14">
        <v>132</v>
      </c>
      <c r="U33" s="1">
        <v>1</v>
      </c>
      <c r="V33" s="1">
        <v>6147</v>
      </c>
      <c r="W33" s="12">
        <v>3</v>
      </c>
      <c r="X33" s="8">
        <f t="shared" si="9"/>
        <v>1080.9000000000001</v>
      </c>
      <c r="Y33" s="9">
        <f t="shared" si="10"/>
        <v>216.2</v>
      </c>
      <c r="Z33" s="9">
        <f t="shared" si="11"/>
        <v>1297.1000000000001</v>
      </c>
    </row>
    <row r="34" spans="1:26" ht="12" customHeight="1" x14ac:dyDescent="0.2">
      <c r="A34" s="5">
        <f t="shared" si="0"/>
        <v>29</v>
      </c>
      <c r="B34" s="6" t="s">
        <v>28</v>
      </c>
      <c r="C34" s="7">
        <v>51</v>
      </c>
      <c r="D34" s="1">
        <v>1</v>
      </c>
      <c r="E34" s="1">
        <v>6147</v>
      </c>
      <c r="F34" s="12">
        <v>1</v>
      </c>
      <c r="G34" s="8">
        <f t="shared" si="1"/>
        <v>331.3</v>
      </c>
      <c r="H34" s="9">
        <f t="shared" si="2"/>
        <v>248.5</v>
      </c>
      <c r="I34" s="9">
        <f t="shared" si="3"/>
        <v>87.380375000000001</v>
      </c>
      <c r="J34" s="9">
        <f t="shared" si="4"/>
        <v>335.88037500000002</v>
      </c>
      <c r="K34" s="9">
        <f t="shared" si="5"/>
        <v>67.2</v>
      </c>
      <c r="L34" s="9">
        <f t="shared" si="12"/>
        <v>403.080375</v>
      </c>
      <c r="M34" s="7">
        <v>51</v>
      </c>
      <c r="N34" s="1">
        <v>1</v>
      </c>
      <c r="O34" s="1">
        <v>6147</v>
      </c>
      <c r="P34" s="12">
        <v>1</v>
      </c>
      <c r="Q34" s="8">
        <f t="shared" si="6"/>
        <v>360.3</v>
      </c>
      <c r="R34" s="9">
        <f t="shared" si="7"/>
        <v>72.099999999999994</v>
      </c>
      <c r="S34" s="9">
        <f t="shared" si="8"/>
        <v>432.4</v>
      </c>
      <c r="T34" s="7">
        <v>51</v>
      </c>
      <c r="U34" s="1">
        <v>1</v>
      </c>
      <c r="V34" s="1">
        <v>6147</v>
      </c>
      <c r="W34" s="12">
        <v>1</v>
      </c>
      <c r="X34" s="8">
        <f t="shared" si="9"/>
        <v>360.3</v>
      </c>
      <c r="Y34" s="9">
        <f t="shared" si="10"/>
        <v>72.099999999999994</v>
      </c>
      <c r="Z34" s="9">
        <f t="shared" si="11"/>
        <v>432.4</v>
      </c>
    </row>
    <row r="35" spans="1:26" ht="12" customHeight="1" x14ac:dyDescent="0.2">
      <c r="A35" s="5">
        <f t="shared" si="0"/>
        <v>30</v>
      </c>
      <c r="B35" s="6" t="s">
        <v>29</v>
      </c>
      <c r="C35" s="7">
        <v>175</v>
      </c>
      <c r="D35" s="1">
        <v>1</v>
      </c>
      <c r="E35" s="1">
        <v>6147</v>
      </c>
      <c r="F35" s="12">
        <v>3</v>
      </c>
      <c r="G35" s="8">
        <f t="shared" si="1"/>
        <v>994</v>
      </c>
      <c r="H35" s="9">
        <f t="shared" si="2"/>
        <v>745.5</v>
      </c>
      <c r="I35" s="9">
        <f t="shared" si="3"/>
        <v>262.16749999999996</v>
      </c>
      <c r="J35" s="9">
        <f t="shared" si="4"/>
        <v>1007.6675</v>
      </c>
      <c r="K35" s="9">
        <f t="shared" si="5"/>
        <v>201.5</v>
      </c>
      <c r="L35" s="9">
        <f t="shared" si="12"/>
        <v>1209.1675</v>
      </c>
      <c r="M35" s="7">
        <v>175</v>
      </c>
      <c r="N35" s="1">
        <v>1</v>
      </c>
      <c r="O35" s="1">
        <v>6147</v>
      </c>
      <c r="P35" s="12">
        <v>3</v>
      </c>
      <c r="Q35" s="8">
        <f t="shared" si="6"/>
        <v>1080.9000000000001</v>
      </c>
      <c r="R35" s="9">
        <f t="shared" si="7"/>
        <v>216.2</v>
      </c>
      <c r="S35" s="9">
        <f t="shared" si="8"/>
        <v>1297.1000000000001</v>
      </c>
      <c r="T35" s="7">
        <v>175</v>
      </c>
      <c r="U35" s="1">
        <v>1</v>
      </c>
      <c r="V35" s="1">
        <v>6147</v>
      </c>
      <c r="W35" s="12">
        <v>3</v>
      </c>
      <c r="X35" s="8">
        <f t="shared" si="9"/>
        <v>1080.9000000000001</v>
      </c>
      <c r="Y35" s="9">
        <f t="shared" si="10"/>
        <v>216.2</v>
      </c>
      <c r="Z35" s="9">
        <f t="shared" si="11"/>
        <v>1297.1000000000001</v>
      </c>
    </row>
    <row r="36" spans="1:26" ht="12" customHeight="1" x14ac:dyDescent="0.2">
      <c r="A36" s="5">
        <f t="shared" si="0"/>
        <v>31</v>
      </c>
      <c r="B36" s="6" t="s">
        <v>30</v>
      </c>
      <c r="C36" s="7">
        <v>85</v>
      </c>
      <c r="D36" s="1">
        <v>1</v>
      </c>
      <c r="E36" s="1">
        <v>6147</v>
      </c>
      <c r="F36" s="12">
        <v>2</v>
      </c>
      <c r="G36" s="8">
        <f t="shared" si="1"/>
        <v>662.7</v>
      </c>
      <c r="H36" s="9">
        <f t="shared" si="2"/>
        <v>497</v>
      </c>
      <c r="I36" s="9">
        <f t="shared" si="3"/>
        <v>174.787125</v>
      </c>
      <c r="J36" s="9">
        <f t="shared" si="4"/>
        <v>671.78712500000006</v>
      </c>
      <c r="K36" s="9">
        <f t="shared" si="5"/>
        <v>134.4</v>
      </c>
      <c r="L36" s="9">
        <f t="shared" si="12"/>
        <v>806.18712500000004</v>
      </c>
      <c r="M36" s="7">
        <v>85</v>
      </c>
      <c r="N36" s="1">
        <v>1</v>
      </c>
      <c r="O36" s="1">
        <v>6147</v>
      </c>
      <c r="P36" s="12">
        <v>2</v>
      </c>
      <c r="Q36" s="8">
        <f t="shared" si="6"/>
        <v>720.6</v>
      </c>
      <c r="R36" s="9">
        <f t="shared" si="7"/>
        <v>144.1</v>
      </c>
      <c r="S36" s="9">
        <f t="shared" si="8"/>
        <v>864.7</v>
      </c>
      <c r="T36" s="7">
        <v>85</v>
      </c>
      <c r="U36" s="1">
        <v>1</v>
      </c>
      <c r="V36" s="1">
        <v>6147</v>
      </c>
      <c r="W36" s="12">
        <v>2</v>
      </c>
      <c r="X36" s="8">
        <f t="shared" si="9"/>
        <v>720.6</v>
      </c>
      <c r="Y36" s="9">
        <f t="shared" si="10"/>
        <v>144.1</v>
      </c>
      <c r="Z36" s="9">
        <f t="shared" si="11"/>
        <v>864.7</v>
      </c>
    </row>
    <row r="37" spans="1:26" ht="12" customHeight="1" x14ac:dyDescent="0.2">
      <c r="A37" s="5">
        <f t="shared" si="0"/>
        <v>32</v>
      </c>
      <c r="B37" s="6" t="s">
        <v>31</v>
      </c>
      <c r="C37" s="7">
        <v>181</v>
      </c>
      <c r="D37" s="1">
        <v>1</v>
      </c>
      <c r="E37" s="1">
        <v>6147</v>
      </c>
      <c r="F37" s="12">
        <v>4</v>
      </c>
      <c r="G37" s="8">
        <f t="shared" si="1"/>
        <v>1325.4</v>
      </c>
      <c r="H37" s="9">
        <f t="shared" si="2"/>
        <v>994.1</v>
      </c>
      <c r="I37" s="9">
        <f t="shared" si="3"/>
        <v>349.57425000000001</v>
      </c>
      <c r="J37" s="9">
        <f t="shared" si="4"/>
        <v>1343.67425</v>
      </c>
      <c r="K37" s="9">
        <f t="shared" si="5"/>
        <v>268.7</v>
      </c>
      <c r="L37" s="9">
        <f t="shared" si="12"/>
        <v>1612.3742500000001</v>
      </c>
      <c r="M37" s="7">
        <v>181</v>
      </c>
      <c r="N37" s="1">
        <v>1</v>
      </c>
      <c r="O37" s="1">
        <v>6147</v>
      </c>
      <c r="P37" s="12">
        <v>4</v>
      </c>
      <c r="Q37" s="8">
        <f t="shared" si="6"/>
        <v>1441.2</v>
      </c>
      <c r="R37" s="9">
        <f t="shared" si="7"/>
        <v>288.2</v>
      </c>
      <c r="S37" s="9">
        <f t="shared" si="8"/>
        <v>1729.4</v>
      </c>
      <c r="T37" s="7">
        <v>181</v>
      </c>
      <c r="U37" s="1">
        <v>1</v>
      </c>
      <c r="V37" s="1">
        <v>6147</v>
      </c>
      <c r="W37" s="12">
        <v>4</v>
      </c>
      <c r="X37" s="8">
        <f t="shared" si="9"/>
        <v>1441.2</v>
      </c>
      <c r="Y37" s="9">
        <f t="shared" si="10"/>
        <v>288.2</v>
      </c>
      <c r="Z37" s="9">
        <f t="shared" si="11"/>
        <v>1729.4</v>
      </c>
    </row>
    <row r="38" spans="1:26" ht="12" customHeight="1" x14ac:dyDescent="0.2">
      <c r="A38" s="5">
        <f t="shared" si="0"/>
        <v>33</v>
      </c>
      <c r="B38" s="6" t="s">
        <v>32</v>
      </c>
      <c r="C38" s="7">
        <v>61</v>
      </c>
      <c r="D38" s="1">
        <v>1</v>
      </c>
      <c r="E38" s="1">
        <v>6147</v>
      </c>
      <c r="F38" s="12">
        <v>2</v>
      </c>
      <c r="G38" s="8">
        <f t="shared" si="1"/>
        <v>662.7</v>
      </c>
      <c r="H38" s="9">
        <f t="shared" si="2"/>
        <v>497</v>
      </c>
      <c r="I38" s="9">
        <f t="shared" si="3"/>
        <v>174.787125</v>
      </c>
      <c r="J38" s="9">
        <f t="shared" si="4"/>
        <v>671.78712500000006</v>
      </c>
      <c r="K38" s="9">
        <f t="shared" si="5"/>
        <v>134.4</v>
      </c>
      <c r="L38" s="9">
        <f t="shared" si="12"/>
        <v>806.18712500000004</v>
      </c>
      <c r="M38" s="7">
        <v>61</v>
      </c>
      <c r="N38" s="1">
        <v>1</v>
      </c>
      <c r="O38" s="1">
        <v>6147</v>
      </c>
      <c r="P38" s="12">
        <v>2</v>
      </c>
      <c r="Q38" s="8">
        <f t="shared" si="6"/>
        <v>720.6</v>
      </c>
      <c r="R38" s="9">
        <f t="shared" si="7"/>
        <v>144.1</v>
      </c>
      <c r="S38" s="9">
        <f t="shared" si="8"/>
        <v>864.7</v>
      </c>
      <c r="T38" s="7">
        <v>61</v>
      </c>
      <c r="U38" s="1">
        <v>1</v>
      </c>
      <c r="V38" s="1">
        <v>6147</v>
      </c>
      <c r="W38" s="12">
        <v>2</v>
      </c>
      <c r="X38" s="8">
        <f t="shared" si="9"/>
        <v>720.6</v>
      </c>
      <c r="Y38" s="9">
        <f t="shared" si="10"/>
        <v>144.1</v>
      </c>
      <c r="Z38" s="9">
        <f t="shared" si="11"/>
        <v>864.7</v>
      </c>
    </row>
    <row r="39" spans="1:26" ht="12" customHeight="1" x14ac:dyDescent="0.2">
      <c r="A39" s="5">
        <f t="shared" si="0"/>
        <v>34</v>
      </c>
      <c r="B39" s="6" t="s">
        <v>33</v>
      </c>
      <c r="C39" s="7">
        <v>74</v>
      </c>
      <c r="D39" s="1">
        <v>1</v>
      </c>
      <c r="E39" s="1">
        <v>6147</v>
      </c>
      <c r="F39" s="12">
        <v>2</v>
      </c>
      <c r="G39" s="8">
        <f t="shared" si="1"/>
        <v>662.7</v>
      </c>
      <c r="H39" s="9">
        <f t="shared" si="2"/>
        <v>497</v>
      </c>
      <c r="I39" s="9">
        <f t="shared" si="3"/>
        <v>174.787125</v>
      </c>
      <c r="J39" s="9">
        <f t="shared" si="4"/>
        <v>671.78712500000006</v>
      </c>
      <c r="K39" s="9">
        <f t="shared" si="5"/>
        <v>134.4</v>
      </c>
      <c r="L39" s="9">
        <f t="shared" si="12"/>
        <v>806.18712500000004</v>
      </c>
      <c r="M39" s="7">
        <v>74</v>
      </c>
      <c r="N39" s="1">
        <v>1</v>
      </c>
      <c r="O39" s="1">
        <v>6147</v>
      </c>
      <c r="P39" s="12">
        <v>2</v>
      </c>
      <c r="Q39" s="8">
        <f t="shared" si="6"/>
        <v>720.6</v>
      </c>
      <c r="R39" s="9">
        <f t="shared" si="7"/>
        <v>144.1</v>
      </c>
      <c r="S39" s="9">
        <f t="shared" si="8"/>
        <v>864.7</v>
      </c>
      <c r="T39" s="7">
        <v>74</v>
      </c>
      <c r="U39" s="1">
        <v>1</v>
      </c>
      <c r="V39" s="1">
        <v>6147</v>
      </c>
      <c r="W39" s="12">
        <v>2</v>
      </c>
      <c r="X39" s="8">
        <f t="shared" si="9"/>
        <v>720.6</v>
      </c>
      <c r="Y39" s="9">
        <f t="shared" si="10"/>
        <v>144.1</v>
      </c>
      <c r="Z39" s="9">
        <f t="shared" si="11"/>
        <v>864.7</v>
      </c>
    </row>
    <row r="40" spans="1:26" ht="12" customHeight="1" x14ac:dyDescent="0.2">
      <c r="A40" s="5">
        <f t="shared" si="0"/>
        <v>35</v>
      </c>
      <c r="B40" s="13" t="s">
        <v>34</v>
      </c>
      <c r="C40" s="7">
        <v>113</v>
      </c>
      <c r="D40" s="1">
        <v>1</v>
      </c>
      <c r="E40" s="1">
        <v>6147</v>
      </c>
      <c r="F40" s="12">
        <v>2</v>
      </c>
      <c r="G40" s="8">
        <f t="shared" si="1"/>
        <v>662.7</v>
      </c>
      <c r="H40" s="9">
        <f t="shared" si="2"/>
        <v>497</v>
      </c>
      <c r="I40" s="9">
        <f t="shared" si="3"/>
        <v>174.787125</v>
      </c>
      <c r="J40" s="9">
        <f t="shared" si="4"/>
        <v>671.78712500000006</v>
      </c>
      <c r="K40" s="9">
        <f t="shared" si="5"/>
        <v>134.4</v>
      </c>
      <c r="L40" s="9">
        <f t="shared" si="12"/>
        <v>806.18712500000004</v>
      </c>
      <c r="M40" s="7">
        <v>113</v>
      </c>
      <c r="N40" s="1">
        <v>1</v>
      </c>
      <c r="O40" s="1">
        <v>6147</v>
      </c>
      <c r="P40" s="12">
        <v>2</v>
      </c>
      <c r="Q40" s="8">
        <f t="shared" si="6"/>
        <v>720.6</v>
      </c>
      <c r="R40" s="9">
        <f t="shared" si="7"/>
        <v>144.1</v>
      </c>
      <c r="S40" s="9">
        <f t="shared" si="8"/>
        <v>864.7</v>
      </c>
      <c r="T40" s="7">
        <v>113</v>
      </c>
      <c r="U40" s="1">
        <v>1</v>
      </c>
      <c r="V40" s="1">
        <v>6147</v>
      </c>
      <c r="W40" s="12">
        <v>2</v>
      </c>
      <c r="X40" s="8">
        <f t="shared" si="9"/>
        <v>720.6</v>
      </c>
      <c r="Y40" s="9">
        <f t="shared" si="10"/>
        <v>144.1</v>
      </c>
      <c r="Z40" s="9">
        <f t="shared" si="11"/>
        <v>864.7</v>
      </c>
    </row>
    <row r="41" spans="1:26" ht="12" customHeight="1" x14ac:dyDescent="0.2">
      <c r="A41" s="5">
        <f t="shared" si="0"/>
        <v>36</v>
      </c>
      <c r="B41" s="6" t="s">
        <v>35</v>
      </c>
      <c r="C41" s="7">
        <v>47</v>
      </c>
      <c r="D41" s="1">
        <v>1</v>
      </c>
      <c r="E41" s="1">
        <v>6147</v>
      </c>
      <c r="F41" s="12">
        <v>1</v>
      </c>
      <c r="G41" s="8">
        <f t="shared" si="1"/>
        <v>331.3</v>
      </c>
      <c r="H41" s="9">
        <f t="shared" si="2"/>
        <v>248.5</v>
      </c>
      <c r="I41" s="9">
        <f t="shared" si="3"/>
        <v>87.380375000000001</v>
      </c>
      <c r="J41" s="9">
        <f t="shared" si="4"/>
        <v>335.88037500000002</v>
      </c>
      <c r="K41" s="9">
        <f t="shared" si="5"/>
        <v>67.2</v>
      </c>
      <c r="L41" s="9">
        <f t="shared" si="12"/>
        <v>403.080375</v>
      </c>
      <c r="M41" s="7">
        <v>47</v>
      </c>
      <c r="N41" s="1">
        <v>1</v>
      </c>
      <c r="O41" s="1">
        <v>6147</v>
      </c>
      <c r="P41" s="12">
        <v>1</v>
      </c>
      <c r="Q41" s="8">
        <f t="shared" si="6"/>
        <v>360.3</v>
      </c>
      <c r="R41" s="9">
        <f t="shared" si="7"/>
        <v>72.099999999999994</v>
      </c>
      <c r="S41" s="9">
        <f t="shared" si="8"/>
        <v>432.4</v>
      </c>
      <c r="T41" s="7">
        <v>47</v>
      </c>
      <c r="U41" s="1">
        <v>1</v>
      </c>
      <c r="V41" s="1">
        <v>6147</v>
      </c>
      <c r="W41" s="12">
        <v>1</v>
      </c>
      <c r="X41" s="8">
        <f t="shared" si="9"/>
        <v>360.3</v>
      </c>
      <c r="Y41" s="9">
        <f t="shared" si="10"/>
        <v>72.099999999999994</v>
      </c>
      <c r="Z41" s="9">
        <f t="shared" si="11"/>
        <v>432.4</v>
      </c>
    </row>
    <row r="42" spans="1:26" ht="12" customHeight="1" x14ac:dyDescent="0.2">
      <c r="A42" s="5">
        <f t="shared" si="0"/>
        <v>37</v>
      </c>
      <c r="B42" s="6" t="s">
        <v>36</v>
      </c>
      <c r="C42" s="14">
        <v>60</v>
      </c>
      <c r="D42" s="1">
        <v>1</v>
      </c>
      <c r="E42" s="1">
        <v>6147</v>
      </c>
      <c r="F42" s="12">
        <v>2</v>
      </c>
      <c r="G42" s="8">
        <f t="shared" si="1"/>
        <v>662.7</v>
      </c>
      <c r="H42" s="9">
        <f t="shared" si="2"/>
        <v>497</v>
      </c>
      <c r="I42" s="9">
        <f t="shared" si="3"/>
        <v>174.787125</v>
      </c>
      <c r="J42" s="9">
        <f t="shared" si="4"/>
        <v>671.78712500000006</v>
      </c>
      <c r="K42" s="9">
        <f t="shared" si="5"/>
        <v>134.4</v>
      </c>
      <c r="L42" s="9">
        <f t="shared" si="12"/>
        <v>806.18712500000004</v>
      </c>
      <c r="M42" s="14">
        <v>60</v>
      </c>
      <c r="N42" s="1">
        <v>1</v>
      </c>
      <c r="O42" s="1">
        <v>6147</v>
      </c>
      <c r="P42" s="12">
        <v>2</v>
      </c>
      <c r="Q42" s="8">
        <f t="shared" si="6"/>
        <v>720.6</v>
      </c>
      <c r="R42" s="9">
        <f t="shared" si="7"/>
        <v>144.1</v>
      </c>
      <c r="S42" s="9">
        <f t="shared" si="8"/>
        <v>864.7</v>
      </c>
      <c r="T42" s="14">
        <v>60</v>
      </c>
      <c r="U42" s="1">
        <v>1</v>
      </c>
      <c r="V42" s="1">
        <v>6147</v>
      </c>
      <c r="W42" s="12">
        <v>2</v>
      </c>
      <c r="X42" s="8">
        <f t="shared" si="9"/>
        <v>720.6</v>
      </c>
      <c r="Y42" s="9">
        <f t="shared" si="10"/>
        <v>144.1</v>
      </c>
      <c r="Z42" s="9">
        <f t="shared" si="11"/>
        <v>864.7</v>
      </c>
    </row>
    <row r="43" spans="1:26" ht="12" customHeight="1" x14ac:dyDescent="0.2">
      <c r="A43" s="5">
        <f t="shared" si="0"/>
        <v>38</v>
      </c>
      <c r="B43" s="6" t="s">
        <v>37</v>
      </c>
      <c r="C43" s="7">
        <v>111</v>
      </c>
      <c r="D43" s="1">
        <v>1</v>
      </c>
      <c r="E43" s="1">
        <v>6147</v>
      </c>
      <c r="F43" s="12">
        <v>2</v>
      </c>
      <c r="G43" s="8">
        <f t="shared" si="1"/>
        <v>662.7</v>
      </c>
      <c r="H43" s="9">
        <f t="shared" si="2"/>
        <v>497</v>
      </c>
      <c r="I43" s="9">
        <f t="shared" si="3"/>
        <v>174.787125</v>
      </c>
      <c r="J43" s="9">
        <f t="shared" si="4"/>
        <v>671.78712500000006</v>
      </c>
      <c r="K43" s="9">
        <f t="shared" si="5"/>
        <v>134.4</v>
      </c>
      <c r="L43" s="9">
        <f t="shared" si="12"/>
        <v>806.18712500000004</v>
      </c>
      <c r="M43" s="7">
        <v>111</v>
      </c>
      <c r="N43" s="1">
        <v>1</v>
      </c>
      <c r="O43" s="1">
        <v>6147</v>
      </c>
      <c r="P43" s="12">
        <v>2</v>
      </c>
      <c r="Q43" s="8">
        <f t="shared" si="6"/>
        <v>720.6</v>
      </c>
      <c r="R43" s="9">
        <f t="shared" si="7"/>
        <v>144.1</v>
      </c>
      <c r="S43" s="9">
        <f t="shared" si="8"/>
        <v>864.7</v>
      </c>
      <c r="T43" s="7">
        <v>111</v>
      </c>
      <c r="U43" s="1">
        <v>1</v>
      </c>
      <c r="V43" s="1">
        <v>6147</v>
      </c>
      <c r="W43" s="12">
        <v>2</v>
      </c>
      <c r="X43" s="8">
        <f t="shared" si="9"/>
        <v>720.6</v>
      </c>
      <c r="Y43" s="9">
        <f t="shared" si="10"/>
        <v>144.1</v>
      </c>
      <c r="Z43" s="9">
        <f t="shared" si="11"/>
        <v>864.7</v>
      </c>
    </row>
    <row r="44" spans="1:26" ht="12" customHeight="1" x14ac:dyDescent="0.2">
      <c r="A44" s="5">
        <f t="shared" si="0"/>
        <v>39</v>
      </c>
      <c r="B44" s="6" t="s">
        <v>38</v>
      </c>
      <c r="C44" s="7">
        <v>43</v>
      </c>
      <c r="D44" s="1">
        <v>1</v>
      </c>
      <c r="E44" s="1">
        <v>6147</v>
      </c>
      <c r="F44" s="12">
        <v>1</v>
      </c>
      <c r="G44" s="8">
        <f t="shared" si="1"/>
        <v>331.3</v>
      </c>
      <c r="H44" s="9">
        <f t="shared" si="2"/>
        <v>248.5</v>
      </c>
      <c r="I44" s="9">
        <f t="shared" si="3"/>
        <v>87.380375000000001</v>
      </c>
      <c r="J44" s="9">
        <f t="shared" si="4"/>
        <v>335.88037500000002</v>
      </c>
      <c r="K44" s="9">
        <f t="shared" si="5"/>
        <v>67.2</v>
      </c>
      <c r="L44" s="9">
        <f t="shared" si="12"/>
        <v>403.080375</v>
      </c>
      <c r="M44" s="7">
        <v>43</v>
      </c>
      <c r="N44" s="1">
        <v>1</v>
      </c>
      <c r="O44" s="1">
        <v>6147</v>
      </c>
      <c r="P44" s="12">
        <v>1</v>
      </c>
      <c r="Q44" s="8">
        <f t="shared" si="6"/>
        <v>360.3</v>
      </c>
      <c r="R44" s="9">
        <f t="shared" si="7"/>
        <v>72.099999999999994</v>
      </c>
      <c r="S44" s="9">
        <f t="shared" si="8"/>
        <v>432.4</v>
      </c>
      <c r="T44" s="7">
        <v>43</v>
      </c>
      <c r="U44" s="1">
        <v>1</v>
      </c>
      <c r="V44" s="1">
        <v>6147</v>
      </c>
      <c r="W44" s="12">
        <v>1</v>
      </c>
      <c r="X44" s="8">
        <f t="shared" si="9"/>
        <v>360.3</v>
      </c>
      <c r="Y44" s="9">
        <f t="shared" si="10"/>
        <v>72.099999999999994</v>
      </c>
      <c r="Z44" s="9">
        <f t="shared" si="11"/>
        <v>432.4</v>
      </c>
    </row>
    <row r="45" spans="1:26" ht="12" customHeight="1" x14ac:dyDescent="0.2">
      <c r="A45" s="5">
        <f t="shared" si="0"/>
        <v>40</v>
      </c>
      <c r="B45" s="6" t="s">
        <v>39</v>
      </c>
      <c r="C45" s="7">
        <v>92</v>
      </c>
      <c r="D45" s="1">
        <v>1</v>
      </c>
      <c r="E45" s="1">
        <v>6147</v>
      </c>
      <c r="F45" s="12">
        <v>2</v>
      </c>
      <c r="G45" s="8">
        <f t="shared" si="1"/>
        <v>662.7</v>
      </c>
      <c r="H45" s="9">
        <f t="shared" si="2"/>
        <v>497</v>
      </c>
      <c r="I45" s="9">
        <f t="shared" si="3"/>
        <v>174.787125</v>
      </c>
      <c r="J45" s="9">
        <f t="shared" si="4"/>
        <v>671.78712500000006</v>
      </c>
      <c r="K45" s="9">
        <f t="shared" si="5"/>
        <v>134.4</v>
      </c>
      <c r="L45" s="9">
        <f t="shared" si="12"/>
        <v>806.18712500000004</v>
      </c>
      <c r="M45" s="7">
        <v>92</v>
      </c>
      <c r="N45" s="1">
        <v>1</v>
      </c>
      <c r="O45" s="1">
        <v>6147</v>
      </c>
      <c r="P45" s="12">
        <v>2</v>
      </c>
      <c r="Q45" s="8">
        <f t="shared" si="6"/>
        <v>720.6</v>
      </c>
      <c r="R45" s="9">
        <f t="shared" si="7"/>
        <v>144.1</v>
      </c>
      <c r="S45" s="9">
        <f t="shared" si="8"/>
        <v>864.7</v>
      </c>
      <c r="T45" s="7">
        <v>92</v>
      </c>
      <c r="U45" s="1">
        <v>1</v>
      </c>
      <c r="V45" s="1">
        <v>6147</v>
      </c>
      <c r="W45" s="12">
        <v>2</v>
      </c>
      <c r="X45" s="8">
        <f t="shared" si="9"/>
        <v>720.6</v>
      </c>
      <c r="Y45" s="9">
        <f t="shared" si="10"/>
        <v>144.1</v>
      </c>
      <c r="Z45" s="9">
        <f t="shared" si="11"/>
        <v>864.7</v>
      </c>
    </row>
    <row r="46" spans="1:26" ht="12" customHeight="1" x14ac:dyDescent="0.2">
      <c r="A46" s="5">
        <f t="shared" si="0"/>
        <v>41</v>
      </c>
      <c r="B46" s="6" t="s">
        <v>40</v>
      </c>
      <c r="C46" s="7">
        <v>71</v>
      </c>
      <c r="D46" s="1">
        <v>1</v>
      </c>
      <c r="E46" s="1">
        <v>6147</v>
      </c>
      <c r="F46" s="12">
        <v>2</v>
      </c>
      <c r="G46" s="8">
        <f t="shared" si="1"/>
        <v>662.7</v>
      </c>
      <c r="H46" s="9">
        <f t="shared" si="2"/>
        <v>497</v>
      </c>
      <c r="I46" s="9">
        <f t="shared" si="3"/>
        <v>174.787125</v>
      </c>
      <c r="J46" s="9">
        <f t="shared" si="4"/>
        <v>671.78712500000006</v>
      </c>
      <c r="K46" s="9">
        <f t="shared" si="5"/>
        <v>134.4</v>
      </c>
      <c r="L46" s="9">
        <f t="shared" si="12"/>
        <v>806.18712500000004</v>
      </c>
      <c r="M46" s="7">
        <v>71</v>
      </c>
      <c r="N46" s="1">
        <v>1</v>
      </c>
      <c r="O46" s="1">
        <v>6147</v>
      </c>
      <c r="P46" s="12">
        <v>2</v>
      </c>
      <c r="Q46" s="8">
        <f t="shared" si="6"/>
        <v>720.6</v>
      </c>
      <c r="R46" s="9">
        <f t="shared" si="7"/>
        <v>144.1</v>
      </c>
      <c r="S46" s="9">
        <f t="shared" si="8"/>
        <v>864.7</v>
      </c>
      <c r="T46" s="7">
        <v>71</v>
      </c>
      <c r="U46" s="1">
        <v>1</v>
      </c>
      <c r="V46" s="1">
        <v>6147</v>
      </c>
      <c r="W46" s="12">
        <v>2</v>
      </c>
      <c r="X46" s="8">
        <f t="shared" si="9"/>
        <v>720.6</v>
      </c>
      <c r="Y46" s="9">
        <f t="shared" si="10"/>
        <v>144.1</v>
      </c>
      <c r="Z46" s="9">
        <f t="shared" si="11"/>
        <v>864.7</v>
      </c>
    </row>
    <row r="47" spans="1:26" ht="12" customHeight="1" x14ac:dyDescent="0.2">
      <c r="A47" s="5">
        <f t="shared" si="0"/>
        <v>42</v>
      </c>
      <c r="B47" s="6" t="s">
        <v>41</v>
      </c>
      <c r="C47" s="7">
        <v>131</v>
      </c>
      <c r="D47" s="1">
        <v>1</v>
      </c>
      <c r="E47" s="1">
        <v>6147</v>
      </c>
      <c r="F47" s="12">
        <v>3</v>
      </c>
      <c r="G47" s="8">
        <f t="shared" si="1"/>
        <v>994</v>
      </c>
      <c r="H47" s="9">
        <f t="shared" si="2"/>
        <v>745.5</v>
      </c>
      <c r="I47" s="9">
        <f t="shared" si="3"/>
        <v>262.16749999999996</v>
      </c>
      <c r="J47" s="9">
        <f t="shared" si="4"/>
        <v>1007.6675</v>
      </c>
      <c r="K47" s="9">
        <f t="shared" si="5"/>
        <v>201.5</v>
      </c>
      <c r="L47" s="9">
        <f t="shared" si="12"/>
        <v>1209.1675</v>
      </c>
      <c r="M47" s="7">
        <v>131</v>
      </c>
      <c r="N47" s="1">
        <v>1</v>
      </c>
      <c r="O47" s="1">
        <v>6147</v>
      </c>
      <c r="P47" s="12">
        <v>3</v>
      </c>
      <c r="Q47" s="8">
        <f t="shared" si="6"/>
        <v>1080.9000000000001</v>
      </c>
      <c r="R47" s="9">
        <f t="shared" si="7"/>
        <v>216.2</v>
      </c>
      <c r="S47" s="9">
        <f t="shared" si="8"/>
        <v>1297.1000000000001</v>
      </c>
      <c r="T47" s="7">
        <v>131</v>
      </c>
      <c r="U47" s="1">
        <v>1</v>
      </c>
      <c r="V47" s="1">
        <v>6147</v>
      </c>
      <c r="W47" s="12">
        <v>3</v>
      </c>
      <c r="X47" s="8">
        <f t="shared" si="9"/>
        <v>1080.9000000000001</v>
      </c>
      <c r="Y47" s="9">
        <f t="shared" si="10"/>
        <v>216.2</v>
      </c>
      <c r="Z47" s="9">
        <f t="shared" si="11"/>
        <v>1297.1000000000001</v>
      </c>
    </row>
    <row r="48" spans="1:26" ht="12" customHeight="1" x14ac:dyDescent="0.2">
      <c r="A48" s="5">
        <f t="shared" si="0"/>
        <v>43</v>
      </c>
      <c r="B48" s="6" t="s">
        <v>42</v>
      </c>
      <c r="C48" s="7">
        <v>54</v>
      </c>
      <c r="D48" s="1">
        <v>1</v>
      </c>
      <c r="E48" s="1">
        <v>6147</v>
      </c>
      <c r="F48" s="12">
        <v>1</v>
      </c>
      <c r="G48" s="8">
        <f t="shared" si="1"/>
        <v>331.3</v>
      </c>
      <c r="H48" s="9">
        <f t="shared" si="2"/>
        <v>248.5</v>
      </c>
      <c r="I48" s="9">
        <f t="shared" si="3"/>
        <v>87.380375000000001</v>
      </c>
      <c r="J48" s="9">
        <f t="shared" si="4"/>
        <v>335.88037500000002</v>
      </c>
      <c r="K48" s="9">
        <f t="shared" si="5"/>
        <v>67.2</v>
      </c>
      <c r="L48" s="9">
        <f t="shared" si="12"/>
        <v>403.080375</v>
      </c>
      <c r="M48" s="7">
        <v>54</v>
      </c>
      <c r="N48" s="1">
        <v>1</v>
      </c>
      <c r="O48" s="1">
        <v>6147</v>
      </c>
      <c r="P48" s="12">
        <v>1</v>
      </c>
      <c r="Q48" s="8">
        <f t="shared" si="6"/>
        <v>360.3</v>
      </c>
      <c r="R48" s="9">
        <f t="shared" si="7"/>
        <v>72.099999999999994</v>
      </c>
      <c r="S48" s="9">
        <f t="shared" si="8"/>
        <v>432.4</v>
      </c>
      <c r="T48" s="7">
        <v>54</v>
      </c>
      <c r="U48" s="1">
        <v>1</v>
      </c>
      <c r="V48" s="1">
        <v>6147</v>
      </c>
      <c r="W48" s="12">
        <v>1</v>
      </c>
      <c r="X48" s="8">
        <f t="shared" si="9"/>
        <v>360.3</v>
      </c>
      <c r="Y48" s="9">
        <f t="shared" si="10"/>
        <v>72.099999999999994</v>
      </c>
      <c r="Z48" s="9">
        <f t="shared" si="11"/>
        <v>432.4</v>
      </c>
    </row>
    <row r="49" spans="1:26" ht="12.75" customHeight="1" x14ac:dyDescent="0.2">
      <c r="A49" s="5">
        <f t="shared" si="0"/>
        <v>44</v>
      </c>
      <c r="B49" s="15" t="s">
        <v>43</v>
      </c>
      <c r="C49" s="7">
        <v>88</v>
      </c>
      <c r="D49" s="1">
        <v>1</v>
      </c>
      <c r="E49" s="1">
        <v>6147</v>
      </c>
      <c r="F49" s="12">
        <v>2</v>
      </c>
      <c r="G49" s="8">
        <f t="shared" si="1"/>
        <v>662.7</v>
      </c>
      <c r="H49" s="9">
        <f t="shared" si="2"/>
        <v>497</v>
      </c>
      <c r="I49" s="9">
        <f t="shared" si="3"/>
        <v>174.787125</v>
      </c>
      <c r="J49" s="9">
        <f t="shared" si="4"/>
        <v>671.78712500000006</v>
      </c>
      <c r="K49" s="9">
        <f t="shared" si="5"/>
        <v>134.4</v>
      </c>
      <c r="L49" s="9">
        <f t="shared" si="12"/>
        <v>806.18712500000004</v>
      </c>
      <c r="M49" s="7">
        <v>88</v>
      </c>
      <c r="N49" s="1">
        <v>1</v>
      </c>
      <c r="O49" s="1">
        <v>6147</v>
      </c>
      <c r="P49" s="12">
        <v>2</v>
      </c>
      <c r="Q49" s="8">
        <f t="shared" si="6"/>
        <v>720.6</v>
      </c>
      <c r="R49" s="9">
        <f t="shared" si="7"/>
        <v>144.1</v>
      </c>
      <c r="S49" s="9">
        <f t="shared" si="8"/>
        <v>864.7</v>
      </c>
      <c r="T49" s="7">
        <v>88</v>
      </c>
      <c r="U49" s="1">
        <v>1</v>
      </c>
      <c r="V49" s="1">
        <v>6147</v>
      </c>
      <c r="W49" s="12">
        <v>2</v>
      </c>
      <c r="X49" s="8">
        <f t="shared" si="9"/>
        <v>720.6</v>
      </c>
      <c r="Y49" s="9">
        <f t="shared" si="10"/>
        <v>144.1</v>
      </c>
      <c r="Z49" s="9">
        <f t="shared" si="11"/>
        <v>864.7</v>
      </c>
    </row>
    <row r="50" spans="1:26" ht="15" x14ac:dyDescent="0.25">
      <c r="A50" s="52" t="s">
        <v>44</v>
      </c>
      <c r="B50" s="52"/>
      <c r="C50" s="16">
        <f t="shared" ref="C50:J50" si="13">SUM(C6:C49)</f>
        <v>5509</v>
      </c>
      <c r="D50" s="16">
        <f t="shared" si="13"/>
        <v>43</v>
      </c>
      <c r="E50" s="17"/>
      <c r="F50" s="16">
        <f t="shared" si="13"/>
        <v>112</v>
      </c>
      <c r="G50" s="18">
        <f t="shared" si="13"/>
        <v>37110.1</v>
      </c>
      <c r="H50" s="19">
        <v>17400.5</v>
      </c>
      <c r="I50" s="19">
        <f t="shared" si="13"/>
        <v>9787.788875000002</v>
      </c>
      <c r="J50" s="19">
        <f t="shared" si="13"/>
        <v>37620.188875000007</v>
      </c>
      <c r="K50" s="19">
        <f>SUM(K6:K49)</f>
        <v>7524.7999999999947</v>
      </c>
      <c r="L50" s="20">
        <f>SUM(L6:L49)</f>
        <v>45144.988874999974</v>
      </c>
      <c r="M50" s="16">
        <f t="shared" ref="M50:N50" si="14">SUM(M6:M49)</f>
        <v>5509</v>
      </c>
      <c r="N50" s="16">
        <f t="shared" si="14"/>
        <v>43</v>
      </c>
      <c r="O50" s="17"/>
      <c r="P50" s="17"/>
      <c r="Q50" s="18">
        <f t="shared" ref="Q50" si="15">SUM(Q6:Q49)</f>
        <v>40353.599999999991</v>
      </c>
      <c r="R50" s="19">
        <f>SUM(R6:R49)</f>
        <v>8070.7000000000035</v>
      </c>
      <c r="S50" s="20">
        <f>SUM(S6:S49)</f>
        <v>48424.299999999988</v>
      </c>
      <c r="T50" s="16">
        <f t="shared" ref="T50:U50" si="16">SUM(T6:T49)</f>
        <v>5509</v>
      </c>
      <c r="U50" s="16">
        <f t="shared" si="16"/>
        <v>43</v>
      </c>
      <c r="V50" s="17"/>
      <c r="W50" s="17"/>
      <c r="X50" s="18">
        <f t="shared" ref="X50" si="17">SUM(X6:X49)</f>
        <v>40353.599999999991</v>
      </c>
      <c r="Y50" s="19">
        <f>SUM(Y6:Y49)</f>
        <v>8070.7000000000035</v>
      </c>
      <c r="Z50" s="20">
        <f>SUM(Z6:Z49)</f>
        <v>48424.299999999988</v>
      </c>
    </row>
    <row r="51" spans="1:26" x14ac:dyDescent="0.2">
      <c r="F51" s="2" t="s">
        <v>76</v>
      </c>
    </row>
    <row r="52" spans="1:26" x14ac:dyDescent="0.2">
      <c r="F52" s="24" t="s">
        <v>77</v>
      </c>
      <c r="J52" s="23"/>
    </row>
    <row r="53" spans="1:26" x14ac:dyDescent="0.2">
      <c r="F53" s="24" t="s">
        <v>78</v>
      </c>
    </row>
    <row r="54" spans="1:26" x14ac:dyDescent="0.2">
      <c r="F54" s="24" t="s">
        <v>79</v>
      </c>
    </row>
    <row r="55" spans="1:26" x14ac:dyDescent="0.2">
      <c r="F55" s="24" t="s">
        <v>80</v>
      </c>
    </row>
    <row r="56" spans="1:26" x14ac:dyDescent="0.2">
      <c r="F56" s="24" t="s">
        <v>81</v>
      </c>
      <c r="J56" s="23"/>
    </row>
    <row r="57" spans="1:26" x14ac:dyDescent="0.2">
      <c r="F57" s="24" t="s">
        <v>82</v>
      </c>
    </row>
    <row r="58" spans="1:26" x14ac:dyDescent="0.2">
      <c r="F58" s="24" t="s">
        <v>83</v>
      </c>
    </row>
    <row r="59" spans="1:26" x14ac:dyDescent="0.2">
      <c r="F59" s="24" t="s">
        <v>84</v>
      </c>
    </row>
    <row r="60" spans="1:26" x14ac:dyDescent="0.2">
      <c r="F60" s="24" t="s">
        <v>85</v>
      </c>
    </row>
  </sheetData>
  <mergeCells count="31">
    <mergeCell ref="Z4:Z5"/>
    <mergeCell ref="A50:B50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G4:G5"/>
    <mergeCell ref="A1:Z1"/>
    <mergeCell ref="A3:A5"/>
    <mergeCell ref="B3:B5"/>
    <mergeCell ref="C3:L3"/>
    <mergeCell ref="M3:S3"/>
    <mergeCell ref="T3:Z3"/>
    <mergeCell ref="C4:C5"/>
    <mergeCell ref="D4:D5"/>
    <mergeCell ref="E4:E5"/>
    <mergeCell ref="F4:F5"/>
    <mergeCell ref="H4:H5"/>
    <mergeCell ref="I4:I5"/>
    <mergeCell ref="J4:J5"/>
    <mergeCell ref="K4:K5"/>
    <mergeCell ref="L4:L5"/>
    <mergeCell ref="Y4:Y5"/>
  </mergeCells>
  <printOptions horizontalCentered="1" gridLines="1"/>
  <pageMargins left="0" right="0" top="0.39370078740157483" bottom="0" header="0" footer="0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workbookViewId="0">
      <pane xSplit="2" ySplit="5" topLeftCell="U39" activePane="bottomRight" state="frozen"/>
      <selection activeCell="E6" sqref="E6:E49"/>
      <selection pane="topRight" activeCell="E6" sqref="E6:E49"/>
      <selection pane="bottomLeft" activeCell="E6" sqref="E6:E49"/>
      <selection pane="bottomRight" activeCell="E6" sqref="E6:E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customWidth="1"/>
    <col min="4" max="4" width="13.140625" style="2" customWidth="1"/>
    <col min="5" max="5" width="16" style="2" customWidth="1"/>
    <col min="6" max="6" width="20.85546875" style="2" customWidth="1"/>
    <col min="7" max="7" width="18.42578125" style="2" customWidth="1"/>
    <col min="8" max="8" width="14.7109375" style="2" customWidth="1"/>
    <col min="9" max="9" width="16.42578125" style="2" customWidth="1"/>
    <col min="10" max="10" width="15.140625" style="2" customWidth="1"/>
    <col min="11" max="11" width="21.42578125" style="2" customWidth="1"/>
    <col min="12" max="12" width="24.85546875" style="2" customWidth="1"/>
    <col min="13" max="13" width="12" style="21" customWidth="1"/>
    <col min="14" max="14" width="13.140625" style="2" customWidth="1"/>
    <col min="15" max="15" width="16" style="2"/>
    <col min="16" max="16" width="20.85546875" style="2" customWidth="1"/>
    <col min="17" max="17" width="18.42578125" style="2" customWidth="1"/>
    <col min="18" max="18" width="21.42578125" style="2" customWidth="1"/>
    <col min="19" max="19" width="24.85546875" style="2" customWidth="1"/>
    <col min="20" max="20" width="12" style="21" customWidth="1"/>
    <col min="21" max="21" width="13.140625" style="2" customWidth="1"/>
    <col min="22" max="22" width="16" style="2"/>
    <col min="23" max="23" width="20.85546875" style="2" customWidth="1"/>
    <col min="24" max="24" width="18.42578125" style="2" customWidth="1"/>
    <col min="25" max="25" width="21.42578125" style="2" customWidth="1"/>
    <col min="26" max="26" width="24.85546875" style="2" customWidth="1"/>
    <col min="27" max="16384" width="16" style="2"/>
  </cols>
  <sheetData>
    <row r="1" spans="1:26" ht="18.7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">
      <c r="A2" s="3"/>
      <c r="B2" s="3"/>
      <c r="C2" s="3"/>
      <c r="M2" s="3"/>
      <c r="T2" s="3"/>
      <c r="Z2" s="4" t="s">
        <v>45</v>
      </c>
    </row>
    <row r="3" spans="1:26" ht="12.75" customHeight="1" x14ac:dyDescent="0.2">
      <c r="A3" s="61" t="s">
        <v>0</v>
      </c>
      <c r="B3" s="61" t="s">
        <v>46</v>
      </c>
      <c r="C3" s="64" t="s">
        <v>48</v>
      </c>
      <c r="D3" s="65"/>
      <c r="E3" s="65"/>
      <c r="F3" s="65"/>
      <c r="G3" s="65"/>
      <c r="H3" s="65"/>
      <c r="I3" s="65"/>
      <c r="J3" s="65"/>
      <c r="K3" s="65"/>
      <c r="L3" s="66"/>
      <c r="M3" s="64" t="s">
        <v>49</v>
      </c>
      <c r="N3" s="65"/>
      <c r="O3" s="65"/>
      <c r="P3" s="65"/>
      <c r="Q3" s="65"/>
      <c r="R3" s="65"/>
      <c r="S3" s="66"/>
      <c r="T3" s="64" t="s">
        <v>51</v>
      </c>
      <c r="U3" s="65"/>
      <c r="V3" s="65"/>
      <c r="W3" s="65"/>
      <c r="X3" s="65"/>
      <c r="Y3" s="65"/>
      <c r="Z3" s="66"/>
    </row>
    <row r="4" spans="1:26" ht="12.75" customHeight="1" x14ac:dyDescent="0.2">
      <c r="A4" s="61"/>
      <c r="B4" s="61"/>
      <c r="C4" s="53" t="s">
        <v>52</v>
      </c>
      <c r="D4" s="59" t="s">
        <v>63</v>
      </c>
      <c r="E4" s="59" t="s">
        <v>66</v>
      </c>
      <c r="F4" s="59" t="s">
        <v>64</v>
      </c>
      <c r="G4" s="62" t="s">
        <v>56</v>
      </c>
      <c r="H4" s="55" t="s">
        <v>57</v>
      </c>
      <c r="I4" s="55" t="s">
        <v>58</v>
      </c>
      <c r="J4" s="55" t="s">
        <v>59</v>
      </c>
      <c r="K4" s="59" t="s">
        <v>67</v>
      </c>
      <c r="L4" s="57" t="s">
        <v>60</v>
      </c>
      <c r="M4" s="53" t="s">
        <v>52</v>
      </c>
      <c r="N4" s="59" t="s">
        <v>55</v>
      </c>
      <c r="O4" s="59" t="s">
        <v>66</v>
      </c>
      <c r="P4" s="59" t="s">
        <v>53</v>
      </c>
      <c r="Q4" s="59" t="s">
        <v>61</v>
      </c>
      <c r="R4" s="59" t="s">
        <v>68</v>
      </c>
      <c r="S4" s="57" t="s">
        <v>60</v>
      </c>
      <c r="T4" s="53" t="s">
        <v>52</v>
      </c>
      <c r="U4" s="59" t="s">
        <v>55</v>
      </c>
      <c r="V4" s="59" t="s">
        <v>66</v>
      </c>
      <c r="W4" s="59" t="s">
        <v>53</v>
      </c>
      <c r="X4" s="59" t="s">
        <v>61</v>
      </c>
      <c r="Y4" s="59" t="s">
        <v>68</v>
      </c>
      <c r="Z4" s="57" t="s">
        <v>60</v>
      </c>
    </row>
    <row r="5" spans="1:26" ht="153" customHeight="1" x14ac:dyDescent="0.2">
      <c r="A5" s="61"/>
      <c r="B5" s="61"/>
      <c r="C5" s="54"/>
      <c r="D5" s="60"/>
      <c r="E5" s="60"/>
      <c r="F5" s="60"/>
      <c r="G5" s="63"/>
      <c r="H5" s="56"/>
      <c r="I5" s="56"/>
      <c r="J5" s="56"/>
      <c r="K5" s="60"/>
      <c r="L5" s="58"/>
      <c r="M5" s="54"/>
      <c r="N5" s="60"/>
      <c r="O5" s="60"/>
      <c r="P5" s="60"/>
      <c r="Q5" s="60"/>
      <c r="R5" s="60"/>
      <c r="S5" s="58"/>
      <c r="T5" s="54"/>
      <c r="U5" s="60"/>
      <c r="V5" s="60"/>
      <c r="W5" s="60"/>
      <c r="X5" s="60"/>
      <c r="Y5" s="60"/>
      <c r="Z5" s="58"/>
    </row>
    <row r="6" spans="1:26" ht="12" customHeight="1" x14ac:dyDescent="0.2">
      <c r="A6" s="5">
        <v>1</v>
      </c>
      <c r="B6" s="6" t="s">
        <v>1</v>
      </c>
      <c r="C6" s="7">
        <v>268</v>
      </c>
      <c r="D6" s="1">
        <v>1</v>
      </c>
      <c r="E6" s="1">
        <v>6147</v>
      </c>
      <c r="F6" s="1">
        <v>3</v>
      </c>
      <c r="G6" s="8">
        <f>ROUND((E6*36*1.15*1.302*D6*F6)/1000,1)</f>
        <v>994</v>
      </c>
      <c r="H6" s="9">
        <f>ROUND(G6/12*9,1)</f>
        <v>745.5</v>
      </c>
      <c r="I6" s="9">
        <f>SUM(G6/12*1.055*3)</f>
        <v>262.16749999999996</v>
      </c>
      <c r="J6" s="9">
        <f>SUM(H6:I6)</f>
        <v>1007.6675</v>
      </c>
      <c r="K6" s="9">
        <f>ROUND(J6*0.2,1)</f>
        <v>201.5</v>
      </c>
      <c r="L6" s="9">
        <f>SUM(J6+K6)</f>
        <v>1209.1675</v>
      </c>
      <c r="M6" s="7">
        <v>268</v>
      </c>
      <c r="N6" s="1">
        <v>1</v>
      </c>
      <c r="O6" s="1">
        <v>6147</v>
      </c>
      <c r="P6" s="1">
        <v>3</v>
      </c>
      <c r="Q6" s="8">
        <f>ROUND((O6*36*1.15*1.342*N6*P6*1.055)/1000,1)</f>
        <v>1080.9000000000001</v>
      </c>
      <c r="R6" s="9">
        <f>ROUND(Q6*0.2,1)</f>
        <v>216.2</v>
      </c>
      <c r="S6" s="9">
        <f>SUM(Q6+R6)</f>
        <v>1297.1000000000001</v>
      </c>
      <c r="T6" s="7">
        <v>268</v>
      </c>
      <c r="U6" s="1">
        <v>1</v>
      </c>
      <c r="V6" s="1">
        <v>6147</v>
      </c>
      <c r="W6" s="1">
        <v>3</v>
      </c>
      <c r="X6" s="8">
        <f>ROUND((V6*36*1.15*1.342*U6*W6*1.055)/1000,1)</f>
        <v>1080.9000000000001</v>
      </c>
      <c r="Y6" s="9">
        <f>ROUND(X6*0.2,1)</f>
        <v>216.2</v>
      </c>
      <c r="Z6" s="9">
        <f>SUM(X6+Y6)</f>
        <v>1297.1000000000001</v>
      </c>
    </row>
    <row r="7" spans="1:26" ht="12" customHeight="1" x14ac:dyDescent="0.2">
      <c r="A7" s="5">
        <f t="shared" ref="A7:A49" si="0">A6+1</f>
        <v>2</v>
      </c>
      <c r="B7" s="6" t="s">
        <v>2</v>
      </c>
      <c r="C7" s="7">
        <v>68</v>
      </c>
      <c r="D7" s="1">
        <v>1</v>
      </c>
      <c r="E7" s="1">
        <v>6147</v>
      </c>
      <c r="F7" s="1">
        <v>1</v>
      </c>
      <c r="G7" s="8">
        <f t="shared" ref="G7:G49" si="1">ROUND((E7*36*1.15*1.302*D7*F7)/1000,1)</f>
        <v>331.3</v>
      </c>
      <c r="H7" s="9">
        <f t="shared" ref="H7:H49" si="2">ROUND(G7/12*9,1)</f>
        <v>248.5</v>
      </c>
      <c r="I7" s="9">
        <f t="shared" ref="I7:I49" si="3">SUM(G7/12*1.055*3)</f>
        <v>87.380375000000001</v>
      </c>
      <c r="J7" s="9">
        <f t="shared" ref="J7:J49" si="4">SUM(H7:I7)</f>
        <v>335.88037500000002</v>
      </c>
      <c r="K7" s="9">
        <f t="shared" ref="K7:K49" si="5">ROUND(J7*0.2,1)</f>
        <v>67.2</v>
      </c>
      <c r="L7" s="9">
        <f>SUM(J7+K7)</f>
        <v>403.080375</v>
      </c>
      <c r="M7" s="7">
        <v>68</v>
      </c>
      <c r="N7" s="1">
        <v>1</v>
      </c>
      <c r="O7" s="1">
        <v>6147</v>
      </c>
      <c r="P7" s="1">
        <v>1</v>
      </c>
      <c r="Q7" s="8">
        <f t="shared" ref="Q7:Q49" si="6">ROUND((O7*36*1.15*1.342*N7*P7*1.055)/1000,1)</f>
        <v>360.3</v>
      </c>
      <c r="R7" s="9">
        <f t="shared" ref="R7:R49" si="7">ROUND(Q7*0.2,1)</f>
        <v>72.099999999999994</v>
      </c>
      <c r="S7" s="9">
        <f t="shared" ref="S7:S49" si="8">SUM(Q7+R7)</f>
        <v>432.4</v>
      </c>
      <c r="T7" s="7">
        <v>68</v>
      </c>
      <c r="U7" s="1">
        <v>1</v>
      </c>
      <c r="V7" s="1">
        <v>6147</v>
      </c>
      <c r="W7" s="1">
        <v>1</v>
      </c>
      <c r="X7" s="8">
        <f t="shared" ref="X7:X49" si="9">ROUND((V7*36*1.15*1.342*U7*W7*1.055)/1000,1)</f>
        <v>360.3</v>
      </c>
      <c r="Y7" s="9">
        <f t="shared" ref="Y7:Y49" si="10">ROUND(X7*0.2,1)</f>
        <v>72.099999999999994</v>
      </c>
      <c r="Z7" s="9">
        <f t="shared" ref="Z7:Z49" si="11">SUM(X7+Y7)</f>
        <v>432.4</v>
      </c>
    </row>
    <row r="8" spans="1:26" ht="12" customHeight="1" x14ac:dyDescent="0.2">
      <c r="A8" s="5">
        <f t="shared" si="0"/>
        <v>3</v>
      </c>
      <c r="B8" s="6" t="s">
        <v>3</v>
      </c>
      <c r="C8" s="7">
        <v>105</v>
      </c>
      <c r="D8" s="1">
        <v>1</v>
      </c>
      <c r="E8" s="1">
        <v>6147</v>
      </c>
      <c r="F8" s="1">
        <v>2</v>
      </c>
      <c r="G8" s="8">
        <f t="shared" si="1"/>
        <v>662.7</v>
      </c>
      <c r="H8" s="9">
        <f t="shared" si="2"/>
        <v>497</v>
      </c>
      <c r="I8" s="9">
        <f t="shared" si="3"/>
        <v>174.787125</v>
      </c>
      <c r="J8" s="9">
        <f t="shared" si="4"/>
        <v>671.78712500000006</v>
      </c>
      <c r="K8" s="9">
        <f t="shared" si="5"/>
        <v>134.4</v>
      </c>
      <c r="L8" s="9">
        <f t="shared" ref="L8:L49" si="12">SUM(J8+K8)</f>
        <v>806.18712500000004</v>
      </c>
      <c r="M8" s="7">
        <v>105</v>
      </c>
      <c r="N8" s="1">
        <v>1</v>
      </c>
      <c r="O8" s="1">
        <v>6147</v>
      </c>
      <c r="P8" s="1">
        <v>2</v>
      </c>
      <c r="Q8" s="8">
        <f t="shared" si="6"/>
        <v>720.6</v>
      </c>
      <c r="R8" s="9">
        <f t="shared" si="7"/>
        <v>144.1</v>
      </c>
      <c r="S8" s="9">
        <f t="shared" si="8"/>
        <v>864.7</v>
      </c>
      <c r="T8" s="7">
        <v>105</v>
      </c>
      <c r="U8" s="1">
        <v>1</v>
      </c>
      <c r="V8" s="1">
        <v>6147</v>
      </c>
      <c r="W8" s="1">
        <v>2</v>
      </c>
      <c r="X8" s="8">
        <f t="shared" si="9"/>
        <v>720.6</v>
      </c>
      <c r="Y8" s="9">
        <f t="shared" si="10"/>
        <v>144.1</v>
      </c>
      <c r="Z8" s="9">
        <f t="shared" si="11"/>
        <v>864.7</v>
      </c>
    </row>
    <row r="9" spans="1:26" ht="12" customHeight="1" x14ac:dyDescent="0.2">
      <c r="A9" s="5">
        <f t="shared" si="0"/>
        <v>4</v>
      </c>
      <c r="B9" s="6" t="s">
        <v>4</v>
      </c>
      <c r="C9" s="7">
        <v>82</v>
      </c>
      <c r="D9" s="1">
        <v>1</v>
      </c>
      <c r="E9" s="1">
        <v>6147</v>
      </c>
      <c r="F9" s="1">
        <v>1</v>
      </c>
      <c r="G9" s="8">
        <f t="shared" si="1"/>
        <v>331.3</v>
      </c>
      <c r="H9" s="9">
        <f t="shared" si="2"/>
        <v>248.5</v>
      </c>
      <c r="I9" s="9">
        <f t="shared" si="3"/>
        <v>87.380375000000001</v>
      </c>
      <c r="J9" s="9">
        <f t="shared" si="4"/>
        <v>335.88037500000002</v>
      </c>
      <c r="K9" s="9">
        <f t="shared" si="5"/>
        <v>67.2</v>
      </c>
      <c r="L9" s="9">
        <f t="shared" si="12"/>
        <v>403.080375</v>
      </c>
      <c r="M9" s="7">
        <v>82</v>
      </c>
      <c r="N9" s="1">
        <v>1</v>
      </c>
      <c r="O9" s="1">
        <v>6147</v>
      </c>
      <c r="P9" s="1">
        <v>1</v>
      </c>
      <c r="Q9" s="8">
        <f t="shared" si="6"/>
        <v>360.3</v>
      </c>
      <c r="R9" s="9">
        <f t="shared" si="7"/>
        <v>72.099999999999994</v>
      </c>
      <c r="S9" s="9">
        <f t="shared" si="8"/>
        <v>432.4</v>
      </c>
      <c r="T9" s="7">
        <v>82</v>
      </c>
      <c r="U9" s="1">
        <v>1</v>
      </c>
      <c r="V9" s="1">
        <v>6147</v>
      </c>
      <c r="W9" s="1">
        <v>1</v>
      </c>
      <c r="X9" s="8">
        <f t="shared" si="9"/>
        <v>360.3</v>
      </c>
      <c r="Y9" s="9">
        <f t="shared" si="10"/>
        <v>72.099999999999994</v>
      </c>
      <c r="Z9" s="9">
        <f t="shared" si="11"/>
        <v>432.4</v>
      </c>
    </row>
    <row r="10" spans="1:26" ht="12" customHeight="1" x14ac:dyDescent="0.2">
      <c r="A10" s="5">
        <f t="shared" si="0"/>
        <v>5</v>
      </c>
      <c r="B10" s="6" t="s">
        <v>5</v>
      </c>
      <c r="C10" s="7">
        <v>134</v>
      </c>
      <c r="D10" s="1">
        <v>1</v>
      </c>
      <c r="E10" s="1">
        <v>6147</v>
      </c>
      <c r="F10" s="1">
        <v>2</v>
      </c>
      <c r="G10" s="8">
        <f t="shared" si="1"/>
        <v>662.7</v>
      </c>
      <c r="H10" s="9">
        <f t="shared" si="2"/>
        <v>497</v>
      </c>
      <c r="I10" s="9">
        <f t="shared" si="3"/>
        <v>174.787125</v>
      </c>
      <c r="J10" s="9">
        <f t="shared" si="4"/>
        <v>671.78712500000006</v>
      </c>
      <c r="K10" s="9">
        <f t="shared" si="5"/>
        <v>134.4</v>
      </c>
      <c r="L10" s="9">
        <f t="shared" si="12"/>
        <v>806.18712500000004</v>
      </c>
      <c r="M10" s="7">
        <v>134</v>
      </c>
      <c r="N10" s="1">
        <v>1</v>
      </c>
      <c r="O10" s="1">
        <v>6147</v>
      </c>
      <c r="P10" s="1">
        <v>2</v>
      </c>
      <c r="Q10" s="8">
        <f t="shared" si="6"/>
        <v>720.6</v>
      </c>
      <c r="R10" s="9">
        <f t="shared" si="7"/>
        <v>144.1</v>
      </c>
      <c r="S10" s="9">
        <f t="shared" si="8"/>
        <v>864.7</v>
      </c>
      <c r="T10" s="7">
        <v>134</v>
      </c>
      <c r="U10" s="1">
        <v>1</v>
      </c>
      <c r="V10" s="1">
        <v>6147</v>
      </c>
      <c r="W10" s="1">
        <v>2</v>
      </c>
      <c r="X10" s="8">
        <f t="shared" si="9"/>
        <v>720.6</v>
      </c>
      <c r="Y10" s="9">
        <f t="shared" si="10"/>
        <v>144.1</v>
      </c>
      <c r="Z10" s="9">
        <f t="shared" si="11"/>
        <v>864.7</v>
      </c>
    </row>
    <row r="11" spans="1:26" ht="12" customHeight="1" x14ac:dyDescent="0.2">
      <c r="A11" s="5">
        <f t="shared" si="0"/>
        <v>6</v>
      </c>
      <c r="B11" s="6" t="s">
        <v>6</v>
      </c>
      <c r="C11" s="7">
        <v>593</v>
      </c>
      <c r="D11" s="1">
        <v>1</v>
      </c>
      <c r="E11" s="1">
        <v>6147</v>
      </c>
      <c r="F11" s="1">
        <v>6</v>
      </c>
      <c r="G11" s="8">
        <f t="shared" si="1"/>
        <v>1988</v>
      </c>
      <c r="H11" s="9">
        <f t="shared" si="2"/>
        <v>1491</v>
      </c>
      <c r="I11" s="9">
        <f t="shared" si="3"/>
        <v>524.33499999999992</v>
      </c>
      <c r="J11" s="9">
        <f t="shared" si="4"/>
        <v>2015.335</v>
      </c>
      <c r="K11" s="9">
        <f t="shared" si="5"/>
        <v>403.1</v>
      </c>
      <c r="L11" s="9">
        <f t="shared" si="12"/>
        <v>2418.4349999999999</v>
      </c>
      <c r="M11" s="7">
        <v>593</v>
      </c>
      <c r="N11" s="1">
        <v>1</v>
      </c>
      <c r="O11" s="1">
        <v>6147</v>
      </c>
      <c r="P11" s="1">
        <v>6</v>
      </c>
      <c r="Q11" s="8">
        <f t="shared" si="6"/>
        <v>2161.8000000000002</v>
      </c>
      <c r="R11" s="9">
        <f t="shared" si="7"/>
        <v>432.4</v>
      </c>
      <c r="S11" s="9">
        <f t="shared" si="8"/>
        <v>2594.2000000000003</v>
      </c>
      <c r="T11" s="7">
        <v>593</v>
      </c>
      <c r="U11" s="1">
        <v>1</v>
      </c>
      <c r="V11" s="1">
        <v>6147</v>
      </c>
      <c r="W11" s="1">
        <v>6</v>
      </c>
      <c r="X11" s="8">
        <f t="shared" si="9"/>
        <v>2161.8000000000002</v>
      </c>
      <c r="Y11" s="9">
        <f t="shared" si="10"/>
        <v>432.4</v>
      </c>
      <c r="Z11" s="9">
        <f t="shared" si="11"/>
        <v>2594.2000000000003</v>
      </c>
    </row>
    <row r="12" spans="1:26" ht="12" customHeight="1" x14ac:dyDescent="0.2">
      <c r="A12" s="5">
        <f t="shared" si="0"/>
        <v>7</v>
      </c>
      <c r="B12" s="6" t="s">
        <v>7</v>
      </c>
      <c r="C12" s="7">
        <v>491</v>
      </c>
      <c r="D12" s="1">
        <v>1</v>
      </c>
      <c r="E12" s="1">
        <v>6147</v>
      </c>
      <c r="F12" s="1">
        <v>5</v>
      </c>
      <c r="G12" s="8">
        <f t="shared" si="1"/>
        <v>1656.7</v>
      </c>
      <c r="H12" s="9">
        <f t="shared" si="2"/>
        <v>1242.5</v>
      </c>
      <c r="I12" s="9">
        <f t="shared" si="3"/>
        <v>436.95462500000002</v>
      </c>
      <c r="J12" s="9">
        <f t="shared" si="4"/>
        <v>1679.4546250000001</v>
      </c>
      <c r="K12" s="9">
        <f t="shared" si="5"/>
        <v>335.9</v>
      </c>
      <c r="L12" s="9">
        <f t="shared" si="12"/>
        <v>2015.3546249999999</v>
      </c>
      <c r="M12" s="7">
        <v>491</v>
      </c>
      <c r="N12" s="1">
        <v>1</v>
      </c>
      <c r="O12" s="1">
        <v>6147</v>
      </c>
      <c r="P12" s="1">
        <v>5</v>
      </c>
      <c r="Q12" s="8">
        <f t="shared" si="6"/>
        <v>1801.5</v>
      </c>
      <c r="R12" s="9">
        <f t="shared" si="7"/>
        <v>360.3</v>
      </c>
      <c r="S12" s="9">
        <f t="shared" si="8"/>
        <v>2161.8000000000002</v>
      </c>
      <c r="T12" s="7">
        <v>491</v>
      </c>
      <c r="U12" s="1">
        <v>1</v>
      </c>
      <c r="V12" s="1">
        <v>6147</v>
      </c>
      <c r="W12" s="1">
        <v>5</v>
      </c>
      <c r="X12" s="8">
        <f t="shared" si="9"/>
        <v>1801.5</v>
      </c>
      <c r="Y12" s="9">
        <f t="shared" si="10"/>
        <v>360.3</v>
      </c>
      <c r="Z12" s="9">
        <f t="shared" si="11"/>
        <v>2161.8000000000002</v>
      </c>
    </row>
    <row r="13" spans="1:26" ht="12" customHeight="1" x14ac:dyDescent="0.2">
      <c r="A13" s="5">
        <f t="shared" si="0"/>
        <v>8</v>
      </c>
      <c r="B13" s="6" t="s">
        <v>8</v>
      </c>
      <c r="C13" s="7">
        <v>56</v>
      </c>
      <c r="D13" s="1">
        <v>1</v>
      </c>
      <c r="E13" s="1">
        <v>6147</v>
      </c>
      <c r="F13" s="1">
        <v>1</v>
      </c>
      <c r="G13" s="8">
        <f t="shared" si="1"/>
        <v>331.3</v>
      </c>
      <c r="H13" s="9">
        <f t="shared" si="2"/>
        <v>248.5</v>
      </c>
      <c r="I13" s="9">
        <f t="shared" si="3"/>
        <v>87.380375000000001</v>
      </c>
      <c r="J13" s="9">
        <f t="shared" si="4"/>
        <v>335.88037500000002</v>
      </c>
      <c r="K13" s="9">
        <f t="shared" si="5"/>
        <v>67.2</v>
      </c>
      <c r="L13" s="9">
        <f t="shared" si="12"/>
        <v>403.080375</v>
      </c>
      <c r="M13" s="7">
        <v>56</v>
      </c>
      <c r="N13" s="1">
        <v>1</v>
      </c>
      <c r="O13" s="1">
        <v>6147</v>
      </c>
      <c r="P13" s="1">
        <v>1</v>
      </c>
      <c r="Q13" s="8">
        <f t="shared" si="6"/>
        <v>360.3</v>
      </c>
      <c r="R13" s="9">
        <f t="shared" si="7"/>
        <v>72.099999999999994</v>
      </c>
      <c r="S13" s="9">
        <f t="shared" si="8"/>
        <v>432.4</v>
      </c>
      <c r="T13" s="7">
        <v>56</v>
      </c>
      <c r="U13" s="1">
        <v>1</v>
      </c>
      <c r="V13" s="1">
        <v>6147</v>
      </c>
      <c r="W13" s="1">
        <v>1</v>
      </c>
      <c r="X13" s="8">
        <f t="shared" si="9"/>
        <v>360.3</v>
      </c>
      <c r="Y13" s="9">
        <f t="shared" si="10"/>
        <v>72.099999999999994</v>
      </c>
      <c r="Z13" s="9">
        <f t="shared" si="11"/>
        <v>432.4</v>
      </c>
    </row>
    <row r="14" spans="1:26" ht="12" customHeight="1" x14ac:dyDescent="0.2">
      <c r="A14" s="5">
        <f t="shared" si="0"/>
        <v>9</v>
      </c>
      <c r="B14" s="6" t="s">
        <v>9</v>
      </c>
      <c r="C14" s="7">
        <v>5</v>
      </c>
      <c r="D14" s="1"/>
      <c r="E14" s="1">
        <v>6147</v>
      </c>
      <c r="F14" s="1">
        <v>1</v>
      </c>
      <c r="G14" s="8">
        <f t="shared" si="1"/>
        <v>0</v>
      </c>
      <c r="H14" s="9">
        <f t="shared" si="2"/>
        <v>0</v>
      </c>
      <c r="I14" s="9">
        <f t="shared" si="3"/>
        <v>0</v>
      </c>
      <c r="J14" s="9">
        <f t="shared" si="4"/>
        <v>0</v>
      </c>
      <c r="K14" s="9">
        <f t="shared" si="5"/>
        <v>0</v>
      </c>
      <c r="L14" s="9">
        <f t="shared" si="12"/>
        <v>0</v>
      </c>
      <c r="M14" s="7">
        <v>5</v>
      </c>
      <c r="N14" s="1"/>
      <c r="O14" s="1">
        <v>6147</v>
      </c>
      <c r="P14" s="1">
        <v>1</v>
      </c>
      <c r="Q14" s="8">
        <f t="shared" si="6"/>
        <v>0</v>
      </c>
      <c r="R14" s="9">
        <f t="shared" si="7"/>
        <v>0</v>
      </c>
      <c r="S14" s="9">
        <f t="shared" si="8"/>
        <v>0</v>
      </c>
      <c r="T14" s="7">
        <v>5</v>
      </c>
      <c r="U14" s="1"/>
      <c r="V14" s="1">
        <v>6147</v>
      </c>
      <c r="W14" s="1">
        <v>1</v>
      </c>
      <c r="X14" s="8">
        <f t="shared" si="9"/>
        <v>0</v>
      </c>
      <c r="Y14" s="9">
        <f t="shared" si="10"/>
        <v>0</v>
      </c>
      <c r="Z14" s="9">
        <f t="shared" si="11"/>
        <v>0</v>
      </c>
    </row>
    <row r="15" spans="1:26" ht="12" customHeight="1" x14ac:dyDescent="0.2">
      <c r="A15" s="5">
        <f t="shared" si="0"/>
        <v>10</v>
      </c>
      <c r="B15" s="6" t="s">
        <v>10</v>
      </c>
      <c r="C15" s="7">
        <v>111</v>
      </c>
      <c r="D15" s="1">
        <v>1</v>
      </c>
      <c r="E15" s="1">
        <v>6147</v>
      </c>
      <c r="F15" s="1">
        <v>2</v>
      </c>
      <c r="G15" s="8">
        <f t="shared" si="1"/>
        <v>662.7</v>
      </c>
      <c r="H15" s="9">
        <f t="shared" si="2"/>
        <v>497</v>
      </c>
      <c r="I15" s="9">
        <f t="shared" si="3"/>
        <v>174.787125</v>
      </c>
      <c r="J15" s="9">
        <f t="shared" si="4"/>
        <v>671.78712500000006</v>
      </c>
      <c r="K15" s="9">
        <f t="shared" si="5"/>
        <v>134.4</v>
      </c>
      <c r="L15" s="9">
        <f t="shared" si="12"/>
        <v>806.18712500000004</v>
      </c>
      <c r="M15" s="7">
        <v>111</v>
      </c>
      <c r="N15" s="1">
        <v>1</v>
      </c>
      <c r="O15" s="1">
        <v>6147</v>
      </c>
      <c r="P15" s="1">
        <v>2</v>
      </c>
      <c r="Q15" s="8">
        <f t="shared" si="6"/>
        <v>720.6</v>
      </c>
      <c r="R15" s="9">
        <f t="shared" si="7"/>
        <v>144.1</v>
      </c>
      <c r="S15" s="9">
        <f t="shared" si="8"/>
        <v>864.7</v>
      </c>
      <c r="T15" s="7">
        <v>111</v>
      </c>
      <c r="U15" s="1">
        <v>1</v>
      </c>
      <c r="V15" s="1">
        <v>6147</v>
      </c>
      <c r="W15" s="1">
        <v>2</v>
      </c>
      <c r="X15" s="8">
        <f t="shared" si="9"/>
        <v>720.6</v>
      </c>
      <c r="Y15" s="9">
        <f t="shared" si="10"/>
        <v>144.1</v>
      </c>
      <c r="Z15" s="9">
        <f t="shared" si="11"/>
        <v>864.7</v>
      </c>
    </row>
    <row r="16" spans="1:26" ht="12" customHeight="1" x14ac:dyDescent="0.2">
      <c r="A16" s="5">
        <f t="shared" si="0"/>
        <v>11</v>
      </c>
      <c r="B16" s="6" t="s">
        <v>11</v>
      </c>
      <c r="C16" s="7">
        <v>175</v>
      </c>
      <c r="D16" s="1">
        <v>1</v>
      </c>
      <c r="E16" s="1">
        <v>6147</v>
      </c>
      <c r="F16" s="1">
        <v>2</v>
      </c>
      <c r="G16" s="8">
        <f t="shared" si="1"/>
        <v>662.7</v>
      </c>
      <c r="H16" s="9">
        <f t="shared" si="2"/>
        <v>497</v>
      </c>
      <c r="I16" s="9">
        <f t="shared" si="3"/>
        <v>174.787125</v>
      </c>
      <c r="J16" s="9">
        <f t="shared" si="4"/>
        <v>671.78712500000006</v>
      </c>
      <c r="K16" s="9">
        <f t="shared" si="5"/>
        <v>134.4</v>
      </c>
      <c r="L16" s="9">
        <f t="shared" si="12"/>
        <v>806.18712500000004</v>
      </c>
      <c r="M16" s="7">
        <v>175</v>
      </c>
      <c r="N16" s="1">
        <v>1</v>
      </c>
      <c r="O16" s="1">
        <v>6147</v>
      </c>
      <c r="P16" s="1">
        <v>2</v>
      </c>
      <c r="Q16" s="8">
        <f t="shared" si="6"/>
        <v>720.6</v>
      </c>
      <c r="R16" s="9">
        <f t="shared" si="7"/>
        <v>144.1</v>
      </c>
      <c r="S16" s="9">
        <f t="shared" si="8"/>
        <v>864.7</v>
      </c>
      <c r="T16" s="7">
        <v>175</v>
      </c>
      <c r="U16" s="1">
        <v>1</v>
      </c>
      <c r="V16" s="1">
        <v>6147</v>
      </c>
      <c r="W16" s="1">
        <v>2</v>
      </c>
      <c r="X16" s="8">
        <f t="shared" si="9"/>
        <v>720.6</v>
      </c>
      <c r="Y16" s="9">
        <f t="shared" si="10"/>
        <v>144.1</v>
      </c>
      <c r="Z16" s="9">
        <f t="shared" si="11"/>
        <v>864.7</v>
      </c>
    </row>
    <row r="17" spans="1:26" ht="12" customHeight="1" x14ac:dyDescent="0.2">
      <c r="A17" s="5">
        <f t="shared" si="0"/>
        <v>12</v>
      </c>
      <c r="B17" s="6" t="s">
        <v>12</v>
      </c>
      <c r="C17" s="7">
        <v>215</v>
      </c>
      <c r="D17" s="1">
        <v>1</v>
      </c>
      <c r="E17" s="1">
        <v>6147</v>
      </c>
      <c r="F17" s="1">
        <v>3</v>
      </c>
      <c r="G17" s="8">
        <f t="shared" si="1"/>
        <v>994</v>
      </c>
      <c r="H17" s="9">
        <f t="shared" si="2"/>
        <v>745.5</v>
      </c>
      <c r="I17" s="9">
        <f t="shared" si="3"/>
        <v>262.16749999999996</v>
      </c>
      <c r="J17" s="9">
        <f t="shared" si="4"/>
        <v>1007.6675</v>
      </c>
      <c r="K17" s="9">
        <f t="shared" si="5"/>
        <v>201.5</v>
      </c>
      <c r="L17" s="9">
        <f t="shared" si="12"/>
        <v>1209.1675</v>
      </c>
      <c r="M17" s="7">
        <v>215</v>
      </c>
      <c r="N17" s="1">
        <v>1</v>
      </c>
      <c r="O17" s="1">
        <v>6147</v>
      </c>
      <c r="P17" s="1">
        <v>3</v>
      </c>
      <c r="Q17" s="8">
        <f t="shared" si="6"/>
        <v>1080.9000000000001</v>
      </c>
      <c r="R17" s="9">
        <f t="shared" si="7"/>
        <v>216.2</v>
      </c>
      <c r="S17" s="9">
        <f t="shared" si="8"/>
        <v>1297.1000000000001</v>
      </c>
      <c r="T17" s="7">
        <v>215</v>
      </c>
      <c r="U17" s="1">
        <v>1</v>
      </c>
      <c r="V17" s="1">
        <v>6147</v>
      </c>
      <c r="W17" s="1">
        <v>3</v>
      </c>
      <c r="X17" s="8">
        <f t="shared" si="9"/>
        <v>1080.9000000000001</v>
      </c>
      <c r="Y17" s="9">
        <f t="shared" si="10"/>
        <v>216.2</v>
      </c>
      <c r="Z17" s="9">
        <f t="shared" si="11"/>
        <v>1297.1000000000001</v>
      </c>
    </row>
    <row r="18" spans="1:26" ht="12" customHeight="1" x14ac:dyDescent="0.2">
      <c r="A18" s="5">
        <f t="shared" si="0"/>
        <v>13</v>
      </c>
      <c r="B18" s="6" t="s">
        <v>13</v>
      </c>
      <c r="C18" s="7">
        <v>54</v>
      </c>
      <c r="D18" s="1">
        <v>1</v>
      </c>
      <c r="E18" s="1">
        <v>6147</v>
      </c>
      <c r="F18" s="1">
        <v>1</v>
      </c>
      <c r="G18" s="8">
        <f t="shared" si="1"/>
        <v>331.3</v>
      </c>
      <c r="H18" s="9">
        <f t="shared" si="2"/>
        <v>248.5</v>
      </c>
      <c r="I18" s="9">
        <f t="shared" si="3"/>
        <v>87.380375000000001</v>
      </c>
      <c r="J18" s="9">
        <f t="shared" si="4"/>
        <v>335.88037500000002</v>
      </c>
      <c r="K18" s="9">
        <f t="shared" si="5"/>
        <v>67.2</v>
      </c>
      <c r="L18" s="9">
        <f t="shared" si="12"/>
        <v>403.080375</v>
      </c>
      <c r="M18" s="7">
        <v>54</v>
      </c>
      <c r="N18" s="1">
        <v>1</v>
      </c>
      <c r="O18" s="1">
        <v>6147</v>
      </c>
      <c r="P18" s="1">
        <v>1</v>
      </c>
      <c r="Q18" s="8">
        <f t="shared" si="6"/>
        <v>360.3</v>
      </c>
      <c r="R18" s="9">
        <f t="shared" si="7"/>
        <v>72.099999999999994</v>
      </c>
      <c r="S18" s="9">
        <f t="shared" si="8"/>
        <v>432.4</v>
      </c>
      <c r="T18" s="7">
        <v>54</v>
      </c>
      <c r="U18" s="1">
        <v>1</v>
      </c>
      <c r="V18" s="1">
        <v>6147</v>
      </c>
      <c r="W18" s="1">
        <v>1</v>
      </c>
      <c r="X18" s="8">
        <f t="shared" si="9"/>
        <v>360.3</v>
      </c>
      <c r="Y18" s="9">
        <f t="shared" si="10"/>
        <v>72.099999999999994</v>
      </c>
      <c r="Z18" s="9">
        <f t="shared" si="11"/>
        <v>432.4</v>
      </c>
    </row>
    <row r="19" spans="1:26" ht="12" customHeight="1" x14ac:dyDescent="0.2">
      <c r="A19" s="5">
        <f t="shared" si="0"/>
        <v>14</v>
      </c>
      <c r="B19" s="6" t="s">
        <v>14</v>
      </c>
      <c r="C19" s="7">
        <v>80</v>
      </c>
      <c r="D19" s="1">
        <v>1</v>
      </c>
      <c r="E19" s="1">
        <v>6147</v>
      </c>
      <c r="F19" s="1">
        <v>1</v>
      </c>
      <c r="G19" s="8">
        <f t="shared" si="1"/>
        <v>331.3</v>
      </c>
      <c r="H19" s="9">
        <f t="shared" si="2"/>
        <v>248.5</v>
      </c>
      <c r="I19" s="9">
        <f t="shared" si="3"/>
        <v>87.380375000000001</v>
      </c>
      <c r="J19" s="9">
        <f t="shared" si="4"/>
        <v>335.88037500000002</v>
      </c>
      <c r="K19" s="9">
        <f t="shared" si="5"/>
        <v>67.2</v>
      </c>
      <c r="L19" s="9">
        <f t="shared" si="12"/>
        <v>403.080375</v>
      </c>
      <c r="M19" s="7">
        <v>80</v>
      </c>
      <c r="N19" s="1">
        <v>1</v>
      </c>
      <c r="O19" s="1">
        <v>6147</v>
      </c>
      <c r="P19" s="1">
        <v>1</v>
      </c>
      <c r="Q19" s="8">
        <f t="shared" si="6"/>
        <v>360.3</v>
      </c>
      <c r="R19" s="9">
        <f t="shared" si="7"/>
        <v>72.099999999999994</v>
      </c>
      <c r="S19" s="9">
        <f t="shared" si="8"/>
        <v>432.4</v>
      </c>
      <c r="T19" s="7">
        <v>80</v>
      </c>
      <c r="U19" s="1">
        <v>1</v>
      </c>
      <c r="V19" s="1">
        <v>6147</v>
      </c>
      <c r="W19" s="1">
        <v>1</v>
      </c>
      <c r="X19" s="8">
        <f t="shared" si="9"/>
        <v>360.3</v>
      </c>
      <c r="Y19" s="9">
        <f t="shared" si="10"/>
        <v>72.099999999999994</v>
      </c>
      <c r="Z19" s="9">
        <f t="shared" si="11"/>
        <v>432.4</v>
      </c>
    </row>
    <row r="20" spans="1:26" ht="12" customHeight="1" x14ac:dyDescent="0.2">
      <c r="A20" s="5">
        <f t="shared" si="0"/>
        <v>15</v>
      </c>
      <c r="B20" s="6" t="s">
        <v>15</v>
      </c>
      <c r="C20" s="7">
        <v>72</v>
      </c>
      <c r="D20" s="1">
        <v>1</v>
      </c>
      <c r="E20" s="1">
        <v>6147</v>
      </c>
      <c r="F20" s="1">
        <v>1</v>
      </c>
      <c r="G20" s="8">
        <f t="shared" si="1"/>
        <v>331.3</v>
      </c>
      <c r="H20" s="9">
        <f t="shared" si="2"/>
        <v>248.5</v>
      </c>
      <c r="I20" s="9">
        <f t="shared" si="3"/>
        <v>87.380375000000001</v>
      </c>
      <c r="J20" s="9">
        <f t="shared" si="4"/>
        <v>335.88037500000002</v>
      </c>
      <c r="K20" s="9">
        <f t="shared" si="5"/>
        <v>67.2</v>
      </c>
      <c r="L20" s="9">
        <f t="shared" si="12"/>
        <v>403.080375</v>
      </c>
      <c r="M20" s="7">
        <v>72</v>
      </c>
      <c r="N20" s="1">
        <v>1</v>
      </c>
      <c r="O20" s="1">
        <v>6147</v>
      </c>
      <c r="P20" s="1">
        <v>1</v>
      </c>
      <c r="Q20" s="8">
        <f t="shared" si="6"/>
        <v>360.3</v>
      </c>
      <c r="R20" s="9">
        <f t="shared" si="7"/>
        <v>72.099999999999994</v>
      </c>
      <c r="S20" s="9">
        <f t="shared" si="8"/>
        <v>432.4</v>
      </c>
      <c r="T20" s="7">
        <v>72</v>
      </c>
      <c r="U20" s="1">
        <v>1</v>
      </c>
      <c r="V20" s="1">
        <v>6147</v>
      </c>
      <c r="W20" s="1">
        <v>1</v>
      </c>
      <c r="X20" s="8">
        <f t="shared" si="9"/>
        <v>360.3</v>
      </c>
      <c r="Y20" s="9">
        <f t="shared" si="10"/>
        <v>72.099999999999994</v>
      </c>
      <c r="Z20" s="9">
        <f t="shared" si="11"/>
        <v>432.4</v>
      </c>
    </row>
    <row r="21" spans="1:26" ht="12" customHeight="1" x14ac:dyDescent="0.2">
      <c r="A21" s="5">
        <f t="shared" si="0"/>
        <v>16</v>
      </c>
      <c r="B21" s="13" t="s">
        <v>16</v>
      </c>
      <c r="C21" s="7">
        <v>104</v>
      </c>
      <c r="D21" s="1">
        <v>1</v>
      </c>
      <c r="E21" s="1">
        <v>6147</v>
      </c>
      <c r="F21" s="1">
        <v>2</v>
      </c>
      <c r="G21" s="8">
        <f t="shared" si="1"/>
        <v>662.7</v>
      </c>
      <c r="H21" s="9">
        <f t="shared" si="2"/>
        <v>497</v>
      </c>
      <c r="I21" s="9">
        <f t="shared" si="3"/>
        <v>174.787125</v>
      </c>
      <c r="J21" s="9">
        <f t="shared" si="4"/>
        <v>671.78712500000006</v>
      </c>
      <c r="K21" s="9">
        <f t="shared" si="5"/>
        <v>134.4</v>
      </c>
      <c r="L21" s="9">
        <f t="shared" si="12"/>
        <v>806.18712500000004</v>
      </c>
      <c r="M21" s="7">
        <v>104</v>
      </c>
      <c r="N21" s="1">
        <v>1</v>
      </c>
      <c r="O21" s="1">
        <v>6147</v>
      </c>
      <c r="P21" s="1">
        <v>2</v>
      </c>
      <c r="Q21" s="8">
        <f t="shared" si="6"/>
        <v>720.6</v>
      </c>
      <c r="R21" s="9">
        <f t="shared" si="7"/>
        <v>144.1</v>
      </c>
      <c r="S21" s="9">
        <f t="shared" si="8"/>
        <v>864.7</v>
      </c>
      <c r="T21" s="7">
        <v>104</v>
      </c>
      <c r="U21" s="1">
        <v>1</v>
      </c>
      <c r="V21" s="1">
        <v>6147</v>
      </c>
      <c r="W21" s="1">
        <v>2</v>
      </c>
      <c r="X21" s="8">
        <f t="shared" si="9"/>
        <v>720.6</v>
      </c>
      <c r="Y21" s="9">
        <f t="shared" si="10"/>
        <v>144.1</v>
      </c>
      <c r="Z21" s="9">
        <f t="shared" si="11"/>
        <v>864.7</v>
      </c>
    </row>
    <row r="22" spans="1:26" ht="12" customHeight="1" x14ac:dyDescent="0.2">
      <c r="A22" s="5">
        <f t="shared" si="0"/>
        <v>17</v>
      </c>
      <c r="B22" s="6" t="s">
        <v>17</v>
      </c>
      <c r="C22" s="14">
        <v>166</v>
      </c>
      <c r="D22" s="1">
        <v>1</v>
      </c>
      <c r="E22" s="1">
        <v>6147</v>
      </c>
      <c r="F22" s="1">
        <v>2</v>
      </c>
      <c r="G22" s="8">
        <f t="shared" si="1"/>
        <v>662.7</v>
      </c>
      <c r="H22" s="9">
        <f t="shared" si="2"/>
        <v>497</v>
      </c>
      <c r="I22" s="9">
        <f t="shared" si="3"/>
        <v>174.787125</v>
      </c>
      <c r="J22" s="9">
        <f t="shared" si="4"/>
        <v>671.78712500000006</v>
      </c>
      <c r="K22" s="9">
        <f t="shared" si="5"/>
        <v>134.4</v>
      </c>
      <c r="L22" s="9">
        <f t="shared" si="12"/>
        <v>806.18712500000004</v>
      </c>
      <c r="M22" s="14">
        <v>166</v>
      </c>
      <c r="N22" s="1">
        <v>1</v>
      </c>
      <c r="O22" s="1">
        <v>6147</v>
      </c>
      <c r="P22" s="1">
        <v>2</v>
      </c>
      <c r="Q22" s="8">
        <f t="shared" si="6"/>
        <v>720.6</v>
      </c>
      <c r="R22" s="9">
        <f t="shared" si="7"/>
        <v>144.1</v>
      </c>
      <c r="S22" s="9">
        <f t="shared" si="8"/>
        <v>864.7</v>
      </c>
      <c r="T22" s="14">
        <v>166</v>
      </c>
      <c r="U22" s="1">
        <v>1</v>
      </c>
      <c r="V22" s="1">
        <v>6147</v>
      </c>
      <c r="W22" s="1">
        <v>2</v>
      </c>
      <c r="X22" s="8">
        <f t="shared" si="9"/>
        <v>720.6</v>
      </c>
      <c r="Y22" s="9">
        <f t="shared" si="10"/>
        <v>144.1</v>
      </c>
      <c r="Z22" s="9">
        <f t="shared" si="11"/>
        <v>864.7</v>
      </c>
    </row>
    <row r="23" spans="1:26" ht="12" customHeight="1" x14ac:dyDescent="0.2">
      <c r="A23" s="5">
        <f t="shared" si="0"/>
        <v>18</v>
      </c>
      <c r="B23" s="6" t="s">
        <v>18</v>
      </c>
      <c r="C23" s="7">
        <v>56</v>
      </c>
      <c r="D23" s="1">
        <v>1</v>
      </c>
      <c r="E23" s="1">
        <v>6147</v>
      </c>
      <c r="F23" s="1">
        <v>1</v>
      </c>
      <c r="G23" s="8">
        <f t="shared" si="1"/>
        <v>331.3</v>
      </c>
      <c r="H23" s="9">
        <f t="shared" si="2"/>
        <v>248.5</v>
      </c>
      <c r="I23" s="9">
        <f t="shared" si="3"/>
        <v>87.380375000000001</v>
      </c>
      <c r="J23" s="9">
        <f t="shared" si="4"/>
        <v>335.88037500000002</v>
      </c>
      <c r="K23" s="9">
        <f t="shared" si="5"/>
        <v>67.2</v>
      </c>
      <c r="L23" s="9">
        <f t="shared" si="12"/>
        <v>403.080375</v>
      </c>
      <c r="M23" s="7">
        <v>56</v>
      </c>
      <c r="N23" s="1">
        <v>1</v>
      </c>
      <c r="O23" s="1">
        <v>6147</v>
      </c>
      <c r="P23" s="1">
        <v>1</v>
      </c>
      <c r="Q23" s="8">
        <f t="shared" si="6"/>
        <v>360.3</v>
      </c>
      <c r="R23" s="9">
        <f t="shared" si="7"/>
        <v>72.099999999999994</v>
      </c>
      <c r="S23" s="9">
        <f t="shared" si="8"/>
        <v>432.4</v>
      </c>
      <c r="T23" s="7">
        <v>56</v>
      </c>
      <c r="U23" s="1">
        <v>1</v>
      </c>
      <c r="V23" s="1">
        <v>6147</v>
      </c>
      <c r="W23" s="1">
        <v>1</v>
      </c>
      <c r="X23" s="8">
        <f t="shared" si="9"/>
        <v>360.3</v>
      </c>
      <c r="Y23" s="9">
        <f t="shared" si="10"/>
        <v>72.099999999999994</v>
      </c>
      <c r="Z23" s="9">
        <f t="shared" si="11"/>
        <v>432.4</v>
      </c>
    </row>
    <row r="24" spans="1:26" ht="12" customHeight="1" x14ac:dyDescent="0.2">
      <c r="A24" s="5">
        <f t="shared" si="0"/>
        <v>19</v>
      </c>
      <c r="B24" s="6" t="s">
        <v>19</v>
      </c>
      <c r="C24" s="7">
        <v>57</v>
      </c>
      <c r="D24" s="1">
        <v>1</v>
      </c>
      <c r="E24" s="1">
        <v>6147</v>
      </c>
      <c r="F24" s="1">
        <v>1</v>
      </c>
      <c r="G24" s="8">
        <f t="shared" si="1"/>
        <v>331.3</v>
      </c>
      <c r="H24" s="9">
        <f t="shared" si="2"/>
        <v>248.5</v>
      </c>
      <c r="I24" s="9">
        <f t="shared" si="3"/>
        <v>87.380375000000001</v>
      </c>
      <c r="J24" s="9">
        <f t="shared" si="4"/>
        <v>335.88037500000002</v>
      </c>
      <c r="K24" s="9">
        <f t="shared" si="5"/>
        <v>67.2</v>
      </c>
      <c r="L24" s="9">
        <f t="shared" si="12"/>
        <v>403.080375</v>
      </c>
      <c r="M24" s="7">
        <v>57</v>
      </c>
      <c r="N24" s="1">
        <v>1</v>
      </c>
      <c r="O24" s="1">
        <v>6147</v>
      </c>
      <c r="P24" s="1">
        <v>1</v>
      </c>
      <c r="Q24" s="8">
        <f t="shared" si="6"/>
        <v>360.3</v>
      </c>
      <c r="R24" s="9">
        <f t="shared" si="7"/>
        <v>72.099999999999994</v>
      </c>
      <c r="S24" s="9">
        <f t="shared" si="8"/>
        <v>432.4</v>
      </c>
      <c r="T24" s="7">
        <v>57</v>
      </c>
      <c r="U24" s="1">
        <v>1</v>
      </c>
      <c r="V24" s="1">
        <v>6147</v>
      </c>
      <c r="W24" s="1">
        <v>1</v>
      </c>
      <c r="X24" s="8">
        <f t="shared" si="9"/>
        <v>360.3</v>
      </c>
      <c r="Y24" s="9">
        <f t="shared" si="10"/>
        <v>72.099999999999994</v>
      </c>
      <c r="Z24" s="9">
        <f t="shared" si="11"/>
        <v>432.4</v>
      </c>
    </row>
    <row r="25" spans="1:26" ht="12" customHeight="1" x14ac:dyDescent="0.2">
      <c r="A25" s="5">
        <f t="shared" si="0"/>
        <v>20</v>
      </c>
      <c r="B25" s="6" t="s">
        <v>20</v>
      </c>
      <c r="C25" s="7">
        <v>76</v>
      </c>
      <c r="D25" s="1">
        <v>1</v>
      </c>
      <c r="E25" s="1">
        <v>6147</v>
      </c>
      <c r="F25" s="1">
        <v>1</v>
      </c>
      <c r="G25" s="8">
        <f t="shared" si="1"/>
        <v>331.3</v>
      </c>
      <c r="H25" s="9">
        <f t="shared" si="2"/>
        <v>248.5</v>
      </c>
      <c r="I25" s="9">
        <f t="shared" si="3"/>
        <v>87.380375000000001</v>
      </c>
      <c r="J25" s="9">
        <f t="shared" si="4"/>
        <v>335.88037500000002</v>
      </c>
      <c r="K25" s="9">
        <f t="shared" si="5"/>
        <v>67.2</v>
      </c>
      <c r="L25" s="9">
        <f t="shared" si="12"/>
        <v>403.080375</v>
      </c>
      <c r="M25" s="7">
        <v>76</v>
      </c>
      <c r="N25" s="1">
        <v>1</v>
      </c>
      <c r="O25" s="1">
        <v>6147</v>
      </c>
      <c r="P25" s="1">
        <v>1</v>
      </c>
      <c r="Q25" s="8">
        <f t="shared" si="6"/>
        <v>360.3</v>
      </c>
      <c r="R25" s="9">
        <f t="shared" si="7"/>
        <v>72.099999999999994</v>
      </c>
      <c r="S25" s="9">
        <f t="shared" si="8"/>
        <v>432.4</v>
      </c>
      <c r="T25" s="7">
        <v>76</v>
      </c>
      <c r="U25" s="1">
        <v>1</v>
      </c>
      <c r="V25" s="1">
        <v>6147</v>
      </c>
      <c r="W25" s="1">
        <v>1</v>
      </c>
      <c r="X25" s="8">
        <f t="shared" si="9"/>
        <v>360.3</v>
      </c>
      <c r="Y25" s="9">
        <f t="shared" si="10"/>
        <v>72.099999999999994</v>
      </c>
      <c r="Z25" s="9">
        <f t="shared" si="11"/>
        <v>432.4</v>
      </c>
    </row>
    <row r="26" spans="1:26" ht="12" customHeight="1" x14ac:dyDescent="0.2">
      <c r="A26" s="5">
        <f t="shared" si="0"/>
        <v>21</v>
      </c>
      <c r="B26" s="6" t="s">
        <v>21</v>
      </c>
      <c r="C26" s="7">
        <v>88</v>
      </c>
      <c r="D26" s="1">
        <v>1</v>
      </c>
      <c r="E26" s="1">
        <v>6147</v>
      </c>
      <c r="F26" s="1">
        <v>1</v>
      </c>
      <c r="G26" s="8">
        <f t="shared" si="1"/>
        <v>331.3</v>
      </c>
      <c r="H26" s="9">
        <f t="shared" si="2"/>
        <v>248.5</v>
      </c>
      <c r="I26" s="9">
        <f t="shared" si="3"/>
        <v>87.380375000000001</v>
      </c>
      <c r="J26" s="9">
        <f t="shared" si="4"/>
        <v>335.88037500000002</v>
      </c>
      <c r="K26" s="9">
        <f t="shared" si="5"/>
        <v>67.2</v>
      </c>
      <c r="L26" s="9">
        <f t="shared" si="12"/>
        <v>403.080375</v>
      </c>
      <c r="M26" s="7">
        <v>88</v>
      </c>
      <c r="N26" s="1">
        <v>1</v>
      </c>
      <c r="O26" s="1">
        <v>6147</v>
      </c>
      <c r="P26" s="1">
        <v>1</v>
      </c>
      <c r="Q26" s="8">
        <f t="shared" si="6"/>
        <v>360.3</v>
      </c>
      <c r="R26" s="9">
        <f t="shared" si="7"/>
        <v>72.099999999999994</v>
      </c>
      <c r="S26" s="9">
        <f t="shared" si="8"/>
        <v>432.4</v>
      </c>
      <c r="T26" s="7">
        <v>88</v>
      </c>
      <c r="U26" s="1">
        <v>1</v>
      </c>
      <c r="V26" s="1">
        <v>6147</v>
      </c>
      <c r="W26" s="1">
        <v>1</v>
      </c>
      <c r="X26" s="8">
        <f t="shared" si="9"/>
        <v>360.3</v>
      </c>
      <c r="Y26" s="9">
        <f t="shared" si="10"/>
        <v>72.099999999999994</v>
      </c>
      <c r="Z26" s="9">
        <f t="shared" si="11"/>
        <v>432.4</v>
      </c>
    </row>
    <row r="27" spans="1:26" ht="12" customHeight="1" x14ac:dyDescent="0.2">
      <c r="A27" s="5">
        <f t="shared" si="0"/>
        <v>22</v>
      </c>
      <c r="B27" s="6" t="s">
        <v>22</v>
      </c>
      <c r="C27" s="7">
        <v>110</v>
      </c>
      <c r="D27" s="1">
        <v>1</v>
      </c>
      <c r="E27" s="1">
        <v>6147</v>
      </c>
      <c r="F27" s="1">
        <v>2</v>
      </c>
      <c r="G27" s="8">
        <f t="shared" si="1"/>
        <v>662.7</v>
      </c>
      <c r="H27" s="9">
        <f t="shared" si="2"/>
        <v>497</v>
      </c>
      <c r="I27" s="9">
        <f t="shared" si="3"/>
        <v>174.787125</v>
      </c>
      <c r="J27" s="9">
        <f t="shared" si="4"/>
        <v>671.78712500000006</v>
      </c>
      <c r="K27" s="9">
        <f t="shared" si="5"/>
        <v>134.4</v>
      </c>
      <c r="L27" s="9">
        <f t="shared" si="12"/>
        <v>806.18712500000004</v>
      </c>
      <c r="M27" s="7">
        <v>110</v>
      </c>
      <c r="N27" s="1">
        <v>1</v>
      </c>
      <c r="O27" s="1">
        <v>6147</v>
      </c>
      <c r="P27" s="1">
        <v>2</v>
      </c>
      <c r="Q27" s="8">
        <f t="shared" si="6"/>
        <v>720.6</v>
      </c>
      <c r="R27" s="9">
        <f t="shared" si="7"/>
        <v>144.1</v>
      </c>
      <c r="S27" s="9">
        <f t="shared" si="8"/>
        <v>864.7</v>
      </c>
      <c r="T27" s="7">
        <v>110</v>
      </c>
      <c r="U27" s="1">
        <v>1</v>
      </c>
      <c r="V27" s="1">
        <v>6147</v>
      </c>
      <c r="W27" s="1">
        <v>2</v>
      </c>
      <c r="X27" s="8">
        <f t="shared" si="9"/>
        <v>720.6</v>
      </c>
      <c r="Y27" s="9">
        <f t="shared" si="10"/>
        <v>144.1</v>
      </c>
      <c r="Z27" s="9">
        <f t="shared" si="11"/>
        <v>864.7</v>
      </c>
    </row>
    <row r="28" spans="1:26" ht="12" customHeight="1" x14ac:dyDescent="0.2">
      <c r="A28" s="5">
        <f t="shared" si="0"/>
        <v>23</v>
      </c>
      <c r="B28" s="6" t="s">
        <v>23</v>
      </c>
      <c r="C28" s="7">
        <v>120</v>
      </c>
      <c r="D28" s="1">
        <v>1</v>
      </c>
      <c r="E28" s="1">
        <v>6147</v>
      </c>
      <c r="F28" s="1">
        <v>2</v>
      </c>
      <c r="G28" s="8">
        <f t="shared" si="1"/>
        <v>662.7</v>
      </c>
      <c r="H28" s="9">
        <f t="shared" si="2"/>
        <v>497</v>
      </c>
      <c r="I28" s="9">
        <f t="shared" si="3"/>
        <v>174.787125</v>
      </c>
      <c r="J28" s="9">
        <f t="shared" si="4"/>
        <v>671.78712500000006</v>
      </c>
      <c r="K28" s="9">
        <f t="shared" si="5"/>
        <v>134.4</v>
      </c>
      <c r="L28" s="9">
        <f t="shared" si="12"/>
        <v>806.18712500000004</v>
      </c>
      <c r="M28" s="7">
        <v>120</v>
      </c>
      <c r="N28" s="1">
        <v>1</v>
      </c>
      <c r="O28" s="1">
        <v>6147</v>
      </c>
      <c r="P28" s="1">
        <v>2</v>
      </c>
      <c r="Q28" s="8">
        <f t="shared" si="6"/>
        <v>720.6</v>
      </c>
      <c r="R28" s="9">
        <f t="shared" si="7"/>
        <v>144.1</v>
      </c>
      <c r="S28" s="9">
        <f t="shared" si="8"/>
        <v>864.7</v>
      </c>
      <c r="T28" s="7">
        <v>120</v>
      </c>
      <c r="U28" s="1">
        <v>1</v>
      </c>
      <c r="V28" s="1">
        <v>6147</v>
      </c>
      <c r="W28" s="1">
        <v>2</v>
      </c>
      <c r="X28" s="8">
        <f t="shared" si="9"/>
        <v>720.6</v>
      </c>
      <c r="Y28" s="9">
        <f t="shared" si="10"/>
        <v>144.1</v>
      </c>
      <c r="Z28" s="9">
        <f t="shared" si="11"/>
        <v>864.7</v>
      </c>
    </row>
    <row r="29" spans="1:26" ht="12" customHeight="1" x14ac:dyDescent="0.2">
      <c r="A29" s="5">
        <f t="shared" si="0"/>
        <v>24</v>
      </c>
      <c r="B29" s="6" t="s">
        <v>50</v>
      </c>
      <c r="C29" s="7">
        <v>340</v>
      </c>
      <c r="D29" s="1">
        <v>1</v>
      </c>
      <c r="E29" s="1">
        <v>6147</v>
      </c>
      <c r="F29" s="1">
        <v>4</v>
      </c>
      <c r="G29" s="8">
        <f t="shared" si="1"/>
        <v>1325.4</v>
      </c>
      <c r="H29" s="9">
        <f t="shared" si="2"/>
        <v>994.1</v>
      </c>
      <c r="I29" s="9">
        <f t="shared" si="3"/>
        <v>349.57425000000001</v>
      </c>
      <c r="J29" s="9">
        <f t="shared" si="4"/>
        <v>1343.67425</v>
      </c>
      <c r="K29" s="9">
        <f t="shared" si="5"/>
        <v>268.7</v>
      </c>
      <c r="L29" s="9">
        <f t="shared" si="12"/>
        <v>1612.3742500000001</v>
      </c>
      <c r="M29" s="7">
        <v>340</v>
      </c>
      <c r="N29" s="1">
        <v>1</v>
      </c>
      <c r="O29" s="1">
        <v>6147</v>
      </c>
      <c r="P29" s="1">
        <v>4</v>
      </c>
      <c r="Q29" s="8">
        <f t="shared" si="6"/>
        <v>1441.2</v>
      </c>
      <c r="R29" s="9">
        <f t="shared" si="7"/>
        <v>288.2</v>
      </c>
      <c r="S29" s="9">
        <f t="shared" si="8"/>
        <v>1729.4</v>
      </c>
      <c r="T29" s="7">
        <v>340</v>
      </c>
      <c r="U29" s="1">
        <v>1</v>
      </c>
      <c r="V29" s="1">
        <v>6147</v>
      </c>
      <c r="W29" s="1">
        <v>4</v>
      </c>
      <c r="X29" s="8">
        <f t="shared" si="9"/>
        <v>1441.2</v>
      </c>
      <c r="Y29" s="9">
        <f t="shared" si="10"/>
        <v>288.2</v>
      </c>
      <c r="Z29" s="9">
        <f t="shared" si="11"/>
        <v>1729.4</v>
      </c>
    </row>
    <row r="30" spans="1:26" ht="12" customHeight="1" x14ac:dyDescent="0.2">
      <c r="A30" s="5">
        <f t="shared" si="0"/>
        <v>25</v>
      </c>
      <c r="B30" s="6" t="s">
        <v>24</v>
      </c>
      <c r="C30" s="7">
        <v>61</v>
      </c>
      <c r="D30" s="1">
        <v>1</v>
      </c>
      <c r="E30" s="1">
        <v>6147</v>
      </c>
      <c r="F30" s="1">
        <v>1</v>
      </c>
      <c r="G30" s="8">
        <f t="shared" si="1"/>
        <v>331.3</v>
      </c>
      <c r="H30" s="9">
        <f t="shared" si="2"/>
        <v>248.5</v>
      </c>
      <c r="I30" s="9">
        <f t="shared" si="3"/>
        <v>87.380375000000001</v>
      </c>
      <c r="J30" s="9">
        <f t="shared" si="4"/>
        <v>335.88037500000002</v>
      </c>
      <c r="K30" s="9">
        <f t="shared" si="5"/>
        <v>67.2</v>
      </c>
      <c r="L30" s="9">
        <f t="shared" si="12"/>
        <v>403.080375</v>
      </c>
      <c r="M30" s="7">
        <v>61</v>
      </c>
      <c r="N30" s="1">
        <v>1</v>
      </c>
      <c r="O30" s="1">
        <v>6147</v>
      </c>
      <c r="P30" s="1">
        <v>1</v>
      </c>
      <c r="Q30" s="8">
        <f t="shared" si="6"/>
        <v>360.3</v>
      </c>
      <c r="R30" s="9">
        <f t="shared" si="7"/>
        <v>72.099999999999994</v>
      </c>
      <c r="S30" s="9">
        <f t="shared" si="8"/>
        <v>432.4</v>
      </c>
      <c r="T30" s="7">
        <v>61</v>
      </c>
      <c r="U30" s="1">
        <v>1</v>
      </c>
      <c r="V30" s="1">
        <v>6147</v>
      </c>
      <c r="W30" s="1">
        <v>1</v>
      </c>
      <c r="X30" s="8">
        <f t="shared" si="9"/>
        <v>360.3</v>
      </c>
      <c r="Y30" s="9">
        <f t="shared" si="10"/>
        <v>72.099999999999994</v>
      </c>
      <c r="Z30" s="9">
        <f t="shared" si="11"/>
        <v>432.4</v>
      </c>
    </row>
    <row r="31" spans="1:26" ht="12" customHeight="1" x14ac:dyDescent="0.2">
      <c r="A31" s="5">
        <f t="shared" si="0"/>
        <v>26</v>
      </c>
      <c r="B31" s="6" t="s">
        <v>25</v>
      </c>
      <c r="C31" s="7">
        <v>81</v>
      </c>
      <c r="D31" s="1">
        <v>1</v>
      </c>
      <c r="E31" s="1">
        <v>6147</v>
      </c>
      <c r="F31" s="1">
        <v>1</v>
      </c>
      <c r="G31" s="8">
        <f t="shared" si="1"/>
        <v>331.3</v>
      </c>
      <c r="H31" s="9">
        <f t="shared" si="2"/>
        <v>248.5</v>
      </c>
      <c r="I31" s="9">
        <f t="shared" si="3"/>
        <v>87.380375000000001</v>
      </c>
      <c r="J31" s="9">
        <f t="shared" si="4"/>
        <v>335.88037500000002</v>
      </c>
      <c r="K31" s="9">
        <f t="shared" si="5"/>
        <v>67.2</v>
      </c>
      <c r="L31" s="9">
        <f t="shared" si="12"/>
        <v>403.080375</v>
      </c>
      <c r="M31" s="7">
        <v>81</v>
      </c>
      <c r="N31" s="1">
        <v>1</v>
      </c>
      <c r="O31" s="1">
        <v>6147</v>
      </c>
      <c r="P31" s="1">
        <v>1</v>
      </c>
      <c r="Q31" s="8">
        <f t="shared" si="6"/>
        <v>360.3</v>
      </c>
      <c r="R31" s="9">
        <f t="shared" si="7"/>
        <v>72.099999999999994</v>
      </c>
      <c r="S31" s="9">
        <f t="shared" si="8"/>
        <v>432.4</v>
      </c>
      <c r="T31" s="7">
        <v>81</v>
      </c>
      <c r="U31" s="1">
        <v>1</v>
      </c>
      <c r="V31" s="1">
        <v>6147</v>
      </c>
      <c r="W31" s="1">
        <v>1</v>
      </c>
      <c r="X31" s="8">
        <f t="shared" si="9"/>
        <v>360.3</v>
      </c>
      <c r="Y31" s="9">
        <f t="shared" si="10"/>
        <v>72.099999999999994</v>
      </c>
      <c r="Z31" s="9">
        <f t="shared" si="11"/>
        <v>432.4</v>
      </c>
    </row>
    <row r="32" spans="1:26" ht="12" customHeight="1" x14ac:dyDescent="0.2">
      <c r="A32" s="5">
        <f t="shared" si="0"/>
        <v>27</v>
      </c>
      <c r="B32" s="13" t="s">
        <v>26</v>
      </c>
      <c r="C32" s="7">
        <v>172</v>
      </c>
      <c r="D32" s="1">
        <v>1</v>
      </c>
      <c r="E32" s="1">
        <v>6147</v>
      </c>
      <c r="F32" s="1">
        <v>2</v>
      </c>
      <c r="G32" s="8">
        <f t="shared" si="1"/>
        <v>662.7</v>
      </c>
      <c r="H32" s="9">
        <f t="shared" si="2"/>
        <v>497</v>
      </c>
      <c r="I32" s="9">
        <f t="shared" si="3"/>
        <v>174.787125</v>
      </c>
      <c r="J32" s="9">
        <f t="shared" si="4"/>
        <v>671.78712500000006</v>
      </c>
      <c r="K32" s="9">
        <f t="shared" si="5"/>
        <v>134.4</v>
      </c>
      <c r="L32" s="9">
        <f t="shared" si="12"/>
        <v>806.18712500000004</v>
      </c>
      <c r="M32" s="7">
        <v>172</v>
      </c>
      <c r="N32" s="1">
        <v>1</v>
      </c>
      <c r="O32" s="1">
        <v>6147</v>
      </c>
      <c r="P32" s="1">
        <v>2</v>
      </c>
      <c r="Q32" s="8">
        <f t="shared" si="6"/>
        <v>720.6</v>
      </c>
      <c r="R32" s="9">
        <f t="shared" si="7"/>
        <v>144.1</v>
      </c>
      <c r="S32" s="9">
        <f t="shared" si="8"/>
        <v>864.7</v>
      </c>
      <c r="T32" s="7">
        <v>172</v>
      </c>
      <c r="U32" s="1">
        <v>1</v>
      </c>
      <c r="V32" s="1">
        <v>6147</v>
      </c>
      <c r="W32" s="1">
        <v>2</v>
      </c>
      <c r="X32" s="8">
        <f t="shared" si="9"/>
        <v>720.6</v>
      </c>
      <c r="Y32" s="9">
        <f t="shared" si="10"/>
        <v>144.1</v>
      </c>
      <c r="Z32" s="9">
        <f t="shared" si="11"/>
        <v>864.7</v>
      </c>
    </row>
    <row r="33" spans="1:26" ht="12" customHeight="1" x14ac:dyDescent="0.2">
      <c r="A33" s="5">
        <f t="shared" si="0"/>
        <v>28</v>
      </c>
      <c r="B33" s="6" t="s">
        <v>27</v>
      </c>
      <c r="C33" s="14">
        <v>132</v>
      </c>
      <c r="D33" s="1">
        <v>1</v>
      </c>
      <c r="E33" s="1">
        <v>6147</v>
      </c>
      <c r="F33" s="1">
        <v>2</v>
      </c>
      <c r="G33" s="8">
        <f t="shared" si="1"/>
        <v>662.7</v>
      </c>
      <c r="H33" s="9">
        <f t="shared" si="2"/>
        <v>497</v>
      </c>
      <c r="I33" s="9">
        <f t="shared" si="3"/>
        <v>174.787125</v>
      </c>
      <c r="J33" s="9">
        <f t="shared" si="4"/>
        <v>671.78712500000006</v>
      </c>
      <c r="K33" s="9">
        <f t="shared" si="5"/>
        <v>134.4</v>
      </c>
      <c r="L33" s="9">
        <f t="shared" si="12"/>
        <v>806.18712500000004</v>
      </c>
      <c r="M33" s="14">
        <v>132</v>
      </c>
      <c r="N33" s="1">
        <v>1</v>
      </c>
      <c r="O33" s="1">
        <v>6147</v>
      </c>
      <c r="P33" s="1">
        <v>2</v>
      </c>
      <c r="Q33" s="8">
        <f t="shared" si="6"/>
        <v>720.6</v>
      </c>
      <c r="R33" s="9">
        <f t="shared" si="7"/>
        <v>144.1</v>
      </c>
      <c r="S33" s="9">
        <f t="shared" si="8"/>
        <v>864.7</v>
      </c>
      <c r="T33" s="14">
        <v>132</v>
      </c>
      <c r="U33" s="1">
        <v>1</v>
      </c>
      <c r="V33" s="1">
        <v>6147</v>
      </c>
      <c r="W33" s="1">
        <v>2</v>
      </c>
      <c r="X33" s="8">
        <f t="shared" si="9"/>
        <v>720.6</v>
      </c>
      <c r="Y33" s="9">
        <f t="shared" si="10"/>
        <v>144.1</v>
      </c>
      <c r="Z33" s="9">
        <f t="shared" si="11"/>
        <v>864.7</v>
      </c>
    </row>
    <row r="34" spans="1:26" ht="12" customHeight="1" x14ac:dyDescent="0.2">
      <c r="A34" s="5">
        <f t="shared" si="0"/>
        <v>29</v>
      </c>
      <c r="B34" s="6" t="s">
        <v>28</v>
      </c>
      <c r="C34" s="7">
        <v>51</v>
      </c>
      <c r="D34" s="1">
        <v>1</v>
      </c>
      <c r="E34" s="1">
        <v>6147</v>
      </c>
      <c r="F34" s="1">
        <v>1</v>
      </c>
      <c r="G34" s="8">
        <f t="shared" si="1"/>
        <v>331.3</v>
      </c>
      <c r="H34" s="9">
        <f t="shared" si="2"/>
        <v>248.5</v>
      </c>
      <c r="I34" s="9">
        <f t="shared" si="3"/>
        <v>87.380375000000001</v>
      </c>
      <c r="J34" s="9">
        <f t="shared" si="4"/>
        <v>335.88037500000002</v>
      </c>
      <c r="K34" s="9">
        <f t="shared" si="5"/>
        <v>67.2</v>
      </c>
      <c r="L34" s="9">
        <f t="shared" si="12"/>
        <v>403.080375</v>
      </c>
      <c r="M34" s="7">
        <v>51</v>
      </c>
      <c r="N34" s="1">
        <v>1</v>
      </c>
      <c r="O34" s="1">
        <v>6147</v>
      </c>
      <c r="P34" s="1">
        <v>1</v>
      </c>
      <c r="Q34" s="8">
        <f t="shared" si="6"/>
        <v>360.3</v>
      </c>
      <c r="R34" s="9">
        <f t="shared" si="7"/>
        <v>72.099999999999994</v>
      </c>
      <c r="S34" s="9">
        <f t="shared" si="8"/>
        <v>432.4</v>
      </c>
      <c r="T34" s="7">
        <v>51</v>
      </c>
      <c r="U34" s="1">
        <v>1</v>
      </c>
      <c r="V34" s="1">
        <v>6147</v>
      </c>
      <c r="W34" s="1">
        <v>1</v>
      </c>
      <c r="X34" s="8">
        <f t="shared" si="9"/>
        <v>360.3</v>
      </c>
      <c r="Y34" s="9">
        <f t="shared" si="10"/>
        <v>72.099999999999994</v>
      </c>
      <c r="Z34" s="9">
        <f t="shared" si="11"/>
        <v>432.4</v>
      </c>
    </row>
    <row r="35" spans="1:26" ht="12" customHeight="1" x14ac:dyDescent="0.2">
      <c r="A35" s="5">
        <f t="shared" si="0"/>
        <v>30</v>
      </c>
      <c r="B35" s="6" t="s">
        <v>29</v>
      </c>
      <c r="C35" s="7">
        <v>175</v>
      </c>
      <c r="D35" s="1">
        <v>1</v>
      </c>
      <c r="E35" s="1">
        <v>6147</v>
      </c>
      <c r="F35" s="1">
        <v>2</v>
      </c>
      <c r="G35" s="8">
        <f t="shared" si="1"/>
        <v>662.7</v>
      </c>
      <c r="H35" s="9">
        <f t="shared" si="2"/>
        <v>497</v>
      </c>
      <c r="I35" s="9">
        <f t="shared" si="3"/>
        <v>174.787125</v>
      </c>
      <c r="J35" s="9">
        <f t="shared" si="4"/>
        <v>671.78712500000006</v>
      </c>
      <c r="K35" s="9">
        <f t="shared" si="5"/>
        <v>134.4</v>
      </c>
      <c r="L35" s="9">
        <f t="shared" si="12"/>
        <v>806.18712500000004</v>
      </c>
      <c r="M35" s="7">
        <v>175</v>
      </c>
      <c r="N35" s="1">
        <v>1</v>
      </c>
      <c r="O35" s="1">
        <v>6147</v>
      </c>
      <c r="P35" s="1">
        <v>2</v>
      </c>
      <c r="Q35" s="8">
        <f t="shared" si="6"/>
        <v>720.6</v>
      </c>
      <c r="R35" s="9">
        <f t="shared" si="7"/>
        <v>144.1</v>
      </c>
      <c r="S35" s="9">
        <f t="shared" si="8"/>
        <v>864.7</v>
      </c>
      <c r="T35" s="7">
        <v>175</v>
      </c>
      <c r="U35" s="1">
        <v>1</v>
      </c>
      <c r="V35" s="1">
        <v>6147</v>
      </c>
      <c r="W35" s="1">
        <v>2</v>
      </c>
      <c r="X35" s="8">
        <f t="shared" si="9"/>
        <v>720.6</v>
      </c>
      <c r="Y35" s="9">
        <f t="shared" si="10"/>
        <v>144.1</v>
      </c>
      <c r="Z35" s="9">
        <f t="shared" si="11"/>
        <v>864.7</v>
      </c>
    </row>
    <row r="36" spans="1:26" ht="12" customHeight="1" x14ac:dyDescent="0.2">
      <c r="A36" s="5">
        <f t="shared" si="0"/>
        <v>31</v>
      </c>
      <c r="B36" s="6" t="s">
        <v>30</v>
      </c>
      <c r="C36" s="7">
        <v>85</v>
      </c>
      <c r="D36" s="1">
        <v>1</v>
      </c>
      <c r="E36" s="1">
        <v>6147</v>
      </c>
      <c r="F36" s="1">
        <v>1</v>
      </c>
      <c r="G36" s="8">
        <f t="shared" si="1"/>
        <v>331.3</v>
      </c>
      <c r="H36" s="9">
        <f t="shared" si="2"/>
        <v>248.5</v>
      </c>
      <c r="I36" s="9">
        <f t="shared" si="3"/>
        <v>87.380375000000001</v>
      </c>
      <c r="J36" s="9">
        <f t="shared" si="4"/>
        <v>335.88037500000002</v>
      </c>
      <c r="K36" s="9">
        <f t="shared" si="5"/>
        <v>67.2</v>
      </c>
      <c r="L36" s="9">
        <f t="shared" si="12"/>
        <v>403.080375</v>
      </c>
      <c r="M36" s="7">
        <v>85</v>
      </c>
      <c r="N36" s="1">
        <v>1</v>
      </c>
      <c r="O36" s="1">
        <v>6147</v>
      </c>
      <c r="P36" s="1">
        <v>1</v>
      </c>
      <c r="Q36" s="8">
        <f t="shared" si="6"/>
        <v>360.3</v>
      </c>
      <c r="R36" s="9">
        <f t="shared" si="7"/>
        <v>72.099999999999994</v>
      </c>
      <c r="S36" s="9">
        <f t="shared" si="8"/>
        <v>432.4</v>
      </c>
      <c r="T36" s="7">
        <v>85</v>
      </c>
      <c r="U36" s="1">
        <v>1</v>
      </c>
      <c r="V36" s="1">
        <v>6147</v>
      </c>
      <c r="W36" s="1">
        <v>1</v>
      </c>
      <c r="X36" s="8">
        <f t="shared" si="9"/>
        <v>360.3</v>
      </c>
      <c r="Y36" s="9">
        <f t="shared" si="10"/>
        <v>72.099999999999994</v>
      </c>
      <c r="Z36" s="9">
        <f t="shared" si="11"/>
        <v>432.4</v>
      </c>
    </row>
    <row r="37" spans="1:26" ht="12" customHeight="1" x14ac:dyDescent="0.2">
      <c r="A37" s="5">
        <f t="shared" si="0"/>
        <v>32</v>
      </c>
      <c r="B37" s="6" t="s">
        <v>31</v>
      </c>
      <c r="C37" s="7">
        <v>181</v>
      </c>
      <c r="D37" s="1">
        <v>1</v>
      </c>
      <c r="E37" s="1">
        <v>6147</v>
      </c>
      <c r="F37" s="1">
        <v>2</v>
      </c>
      <c r="G37" s="8">
        <f t="shared" si="1"/>
        <v>662.7</v>
      </c>
      <c r="H37" s="9">
        <f t="shared" si="2"/>
        <v>497</v>
      </c>
      <c r="I37" s="9">
        <f t="shared" si="3"/>
        <v>174.787125</v>
      </c>
      <c r="J37" s="9">
        <f t="shared" si="4"/>
        <v>671.78712500000006</v>
      </c>
      <c r="K37" s="9">
        <f t="shared" si="5"/>
        <v>134.4</v>
      </c>
      <c r="L37" s="9">
        <f t="shared" si="12"/>
        <v>806.18712500000004</v>
      </c>
      <c r="M37" s="7">
        <v>181</v>
      </c>
      <c r="N37" s="1">
        <v>1</v>
      </c>
      <c r="O37" s="1">
        <v>6147</v>
      </c>
      <c r="P37" s="1">
        <v>2</v>
      </c>
      <c r="Q37" s="8">
        <f t="shared" si="6"/>
        <v>720.6</v>
      </c>
      <c r="R37" s="9">
        <f t="shared" si="7"/>
        <v>144.1</v>
      </c>
      <c r="S37" s="9">
        <f t="shared" si="8"/>
        <v>864.7</v>
      </c>
      <c r="T37" s="7">
        <v>181</v>
      </c>
      <c r="U37" s="1">
        <v>1</v>
      </c>
      <c r="V37" s="1">
        <v>6147</v>
      </c>
      <c r="W37" s="1">
        <v>2</v>
      </c>
      <c r="X37" s="8">
        <f t="shared" si="9"/>
        <v>720.6</v>
      </c>
      <c r="Y37" s="9">
        <f t="shared" si="10"/>
        <v>144.1</v>
      </c>
      <c r="Z37" s="9">
        <f t="shared" si="11"/>
        <v>864.7</v>
      </c>
    </row>
    <row r="38" spans="1:26" ht="12" customHeight="1" x14ac:dyDescent="0.2">
      <c r="A38" s="5">
        <f t="shared" si="0"/>
        <v>33</v>
      </c>
      <c r="B38" s="6" t="s">
        <v>32</v>
      </c>
      <c r="C38" s="7">
        <v>61</v>
      </c>
      <c r="D38" s="1">
        <v>1</v>
      </c>
      <c r="E38" s="1">
        <v>6147</v>
      </c>
      <c r="F38" s="1">
        <v>1</v>
      </c>
      <c r="G38" s="8">
        <f t="shared" si="1"/>
        <v>331.3</v>
      </c>
      <c r="H38" s="9">
        <f t="shared" si="2"/>
        <v>248.5</v>
      </c>
      <c r="I38" s="9">
        <f t="shared" si="3"/>
        <v>87.380375000000001</v>
      </c>
      <c r="J38" s="9">
        <f t="shared" si="4"/>
        <v>335.88037500000002</v>
      </c>
      <c r="K38" s="9">
        <f t="shared" si="5"/>
        <v>67.2</v>
      </c>
      <c r="L38" s="9">
        <f t="shared" si="12"/>
        <v>403.080375</v>
      </c>
      <c r="M38" s="7">
        <v>61</v>
      </c>
      <c r="N38" s="1">
        <v>1</v>
      </c>
      <c r="O38" s="1">
        <v>6147</v>
      </c>
      <c r="P38" s="1">
        <v>1</v>
      </c>
      <c r="Q38" s="8">
        <f t="shared" si="6"/>
        <v>360.3</v>
      </c>
      <c r="R38" s="9">
        <f t="shared" si="7"/>
        <v>72.099999999999994</v>
      </c>
      <c r="S38" s="9">
        <f t="shared" si="8"/>
        <v>432.4</v>
      </c>
      <c r="T38" s="7">
        <v>61</v>
      </c>
      <c r="U38" s="1">
        <v>1</v>
      </c>
      <c r="V38" s="1">
        <v>6147</v>
      </c>
      <c r="W38" s="1">
        <v>1</v>
      </c>
      <c r="X38" s="8">
        <f t="shared" si="9"/>
        <v>360.3</v>
      </c>
      <c r="Y38" s="9">
        <f t="shared" si="10"/>
        <v>72.099999999999994</v>
      </c>
      <c r="Z38" s="9">
        <f t="shared" si="11"/>
        <v>432.4</v>
      </c>
    </row>
    <row r="39" spans="1:26" ht="12" customHeight="1" x14ac:dyDescent="0.2">
      <c r="A39" s="5">
        <f t="shared" si="0"/>
        <v>34</v>
      </c>
      <c r="B39" s="6" t="s">
        <v>33</v>
      </c>
      <c r="C39" s="7">
        <v>74</v>
      </c>
      <c r="D39" s="1">
        <v>1</v>
      </c>
      <c r="E39" s="1">
        <v>6147</v>
      </c>
      <c r="F39" s="1">
        <v>1</v>
      </c>
      <c r="G39" s="8">
        <f t="shared" si="1"/>
        <v>331.3</v>
      </c>
      <c r="H39" s="9">
        <f t="shared" si="2"/>
        <v>248.5</v>
      </c>
      <c r="I39" s="9">
        <f t="shared" si="3"/>
        <v>87.380375000000001</v>
      </c>
      <c r="J39" s="9">
        <f t="shared" si="4"/>
        <v>335.88037500000002</v>
      </c>
      <c r="K39" s="9">
        <f t="shared" si="5"/>
        <v>67.2</v>
      </c>
      <c r="L39" s="9">
        <f t="shared" si="12"/>
        <v>403.080375</v>
      </c>
      <c r="M39" s="7">
        <v>74</v>
      </c>
      <c r="N39" s="1">
        <v>1</v>
      </c>
      <c r="O39" s="1">
        <v>6147</v>
      </c>
      <c r="P39" s="1">
        <v>1</v>
      </c>
      <c r="Q39" s="8">
        <f t="shared" si="6"/>
        <v>360.3</v>
      </c>
      <c r="R39" s="9">
        <f t="shared" si="7"/>
        <v>72.099999999999994</v>
      </c>
      <c r="S39" s="9">
        <f t="shared" si="8"/>
        <v>432.4</v>
      </c>
      <c r="T39" s="7">
        <v>74</v>
      </c>
      <c r="U39" s="1">
        <v>1</v>
      </c>
      <c r="V39" s="1">
        <v>6147</v>
      </c>
      <c r="W39" s="1">
        <v>1</v>
      </c>
      <c r="X39" s="8">
        <f t="shared" si="9"/>
        <v>360.3</v>
      </c>
      <c r="Y39" s="9">
        <f t="shared" si="10"/>
        <v>72.099999999999994</v>
      </c>
      <c r="Z39" s="9">
        <f t="shared" si="11"/>
        <v>432.4</v>
      </c>
    </row>
    <row r="40" spans="1:26" ht="12" customHeight="1" x14ac:dyDescent="0.2">
      <c r="A40" s="5">
        <f t="shared" si="0"/>
        <v>35</v>
      </c>
      <c r="B40" s="13" t="s">
        <v>34</v>
      </c>
      <c r="C40" s="7">
        <v>113</v>
      </c>
      <c r="D40" s="1">
        <v>1</v>
      </c>
      <c r="E40" s="1">
        <v>6147</v>
      </c>
      <c r="F40" s="1">
        <v>2</v>
      </c>
      <c r="G40" s="8">
        <f t="shared" si="1"/>
        <v>662.7</v>
      </c>
      <c r="H40" s="9">
        <f t="shared" si="2"/>
        <v>497</v>
      </c>
      <c r="I40" s="9">
        <f t="shared" si="3"/>
        <v>174.787125</v>
      </c>
      <c r="J40" s="9">
        <f t="shared" si="4"/>
        <v>671.78712500000006</v>
      </c>
      <c r="K40" s="9">
        <f t="shared" si="5"/>
        <v>134.4</v>
      </c>
      <c r="L40" s="9">
        <f t="shared" si="12"/>
        <v>806.18712500000004</v>
      </c>
      <c r="M40" s="7">
        <v>113</v>
      </c>
      <c r="N40" s="1">
        <v>1</v>
      </c>
      <c r="O40" s="1">
        <v>6147</v>
      </c>
      <c r="P40" s="1">
        <v>2</v>
      </c>
      <c r="Q40" s="8">
        <f t="shared" si="6"/>
        <v>720.6</v>
      </c>
      <c r="R40" s="9">
        <f t="shared" si="7"/>
        <v>144.1</v>
      </c>
      <c r="S40" s="9">
        <f t="shared" si="8"/>
        <v>864.7</v>
      </c>
      <c r="T40" s="7">
        <v>113</v>
      </c>
      <c r="U40" s="1">
        <v>1</v>
      </c>
      <c r="V40" s="1">
        <v>6147</v>
      </c>
      <c r="W40" s="1">
        <v>2</v>
      </c>
      <c r="X40" s="8">
        <f t="shared" si="9"/>
        <v>720.6</v>
      </c>
      <c r="Y40" s="9">
        <f t="shared" si="10"/>
        <v>144.1</v>
      </c>
      <c r="Z40" s="9">
        <f t="shared" si="11"/>
        <v>864.7</v>
      </c>
    </row>
    <row r="41" spans="1:26" ht="12" customHeight="1" x14ac:dyDescent="0.2">
      <c r="A41" s="5">
        <f t="shared" si="0"/>
        <v>36</v>
      </c>
      <c r="B41" s="6" t="s">
        <v>35</v>
      </c>
      <c r="C41" s="7">
        <v>47</v>
      </c>
      <c r="D41" s="1">
        <v>1</v>
      </c>
      <c r="E41" s="1">
        <v>6147</v>
      </c>
      <c r="F41" s="1">
        <v>1</v>
      </c>
      <c r="G41" s="8">
        <f t="shared" si="1"/>
        <v>331.3</v>
      </c>
      <c r="H41" s="9">
        <f t="shared" si="2"/>
        <v>248.5</v>
      </c>
      <c r="I41" s="9">
        <f t="shared" si="3"/>
        <v>87.380375000000001</v>
      </c>
      <c r="J41" s="9">
        <f t="shared" si="4"/>
        <v>335.88037500000002</v>
      </c>
      <c r="K41" s="9">
        <f t="shared" si="5"/>
        <v>67.2</v>
      </c>
      <c r="L41" s="9">
        <f t="shared" si="12"/>
        <v>403.080375</v>
      </c>
      <c r="M41" s="7">
        <v>47</v>
      </c>
      <c r="N41" s="1">
        <v>1</v>
      </c>
      <c r="O41" s="1">
        <v>6147</v>
      </c>
      <c r="P41" s="1">
        <v>1</v>
      </c>
      <c r="Q41" s="8">
        <f t="shared" si="6"/>
        <v>360.3</v>
      </c>
      <c r="R41" s="9">
        <f t="shared" si="7"/>
        <v>72.099999999999994</v>
      </c>
      <c r="S41" s="9">
        <f t="shared" si="8"/>
        <v>432.4</v>
      </c>
      <c r="T41" s="7">
        <v>47</v>
      </c>
      <c r="U41" s="1">
        <v>1</v>
      </c>
      <c r="V41" s="1">
        <v>6147</v>
      </c>
      <c r="W41" s="1">
        <v>1</v>
      </c>
      <c r="X41" s="8">
        <f t="shared" si="9"/>
        <v>360.3</v>
      </c>
      <c r="Y41" s="9">
        <f t="shared" si="10"/>
        <v>72.099999999999994</v>
      </c>
      <c r="Z41" s="9">
        <f t="shared" si="11"/>
        <v>432.4</v>
      </c>
    </row>
    <row r="42" spans="1:26" ht="12" customHeight="1" x14ac:dyDescent="0.2">
      <c r="A42" s="5">
        <f t="shared" si="0"/>
        <v>37</v>
      </c>
      <c r="B42" s="6" t="s">
        <v>36</v>
      </c>
      <c r="C42" s="14">
        <v>60</v>
      </c>
      <c r="D42" s="1">
        <v>1</v>
      </c>
      <c r="E42" s="1">
        <v>6147</v>
      </c>
      <c r="F42" s="1">
        <v>1</v>
      </c>
      <c r="G42" s="8">
        <f t="shared" si="1"/>
        <v>331.3</v>
      </c>
      <c r="H42" s="9">
        <f t="shared" si="2"/>
        <v>248.5</v>
      </c>
      <c r="I42" s="9">
        <f t="shared" si="3"/>
        <v>87.380375000000001</v>
      </c>
      <c r="J42" s="9">
        <f t="shared" si="4"/>
        <v>335.88037500000002</v>
      </c>
      <c r="K42" s="9">
        <f t="shared" si="5"/>
        <v>67.2</v>
      </c>
      <c r="L42" s="9">
        <f t="shared" si="12"/>
        <v>403.080375</v>
      </c>
      <c r="M42" s="14">
        <v>60</v>
      </c>
      <c r="N42" s="1">
        <v>1</v>
      </c>
      <c r="O42" s="1">
        <v>6147</v>
      </c>
      <c r="P42" s="1">
        <v>1</v>
      </c>
      <c r="Q42" s="8">
        <f t="shared" si="6"/>
        <v>360.3</v>
      </c>
      <c r="R42" s="9">
        <f t="shared" si="7"/>
        <v>72.099999999999994</v>
      </c>
      <c r="S42" s="9">
        <f t="shared" si="8"/>
        <v>432.4</v>
      </c>
      <c r="T42" s="14">
        <v>60</v>
      </c>
      <c r="U42" s="1">
        <v>1</v>
      </c>
      <c r="V42" s="1">
        <v>6147</v>
      </c>
      <c r="W42" s="1">
        <v>1</v>
      </c>
      <c r="X42" s="8">
        <f t="shared" si="9"/>
        <v>360.3</v>
      </c>
      <c r="Y42" s="9">
        <f t="shared" si="10"/>
        <v>72.099999999999994</v>
      </c>
      <c r="Z42" s="9">
        <f t="shared" si="11"/>
        <v>432.4</v>
      </c>
    </row>
    <row r="43" spans="1:26" ht="12" customHeight="1" x14ac:dyDescent="0.2">
      <c r="A43" s="5">
        <f t="shared" si="0"/>
        <v>38</v>
      </c>
      <c r="B43" s="6" t="s">
        <v>37</v>
      </c>
      <c r="C43" s="7">
        <v>111</v>
      </c>
      <c r="D43" s="1">
        <v>1</v>
      </c>
      <c r="E43" s="1">
        <v>6147</v>
      </c>
      <c r="F43" s="1">
        <v>2</v>
      </c>
      <c r="G43" s="8">
        <f t="shared" si="1"/>
        <v>662.7</v>
      </c>
      <c r="H43" s="9">
        <f t="shared" si="2"/>
        <v>497</v>
      </c>
      <c r="I43" s="9">
        <f t="shared" si="3"/>
        <v>174.787125</v>
      </c>
      <c r="J43" s="9">
        <f t="shared" si="4"/>
        <v>671.78712500000006</v>
      </c>
      <c r="K43" s="9">
        <f t="shared" si="5"/>
        <v>134.4</v>
      </c>
      <c r="L43" s="9">
        <f t="shared" si="12"/>
        <v>806.18712500000004</v>
      </c>
      <c r="M43" s="7">
        <v>111</v>
      </c>
      <c r="N43" s="1">
        <v>1</v>
      </c>
      <c r="O43" s="1">
        <v>6147</v>
      </c>
      <c r="P43" s="1">
        <v>2</v>
      </c>
      <c r="Q43" s="8">
        <f t="shared" si="6"/>
        <v>720.6</v>
      </c>
      <c r="R43" s="9">
        <f t="shared" si="7"/>
        <v>144.1</v>
      </c>
      <c r="S43" s="9">
        <f t="shared" si="8"/>
        <v>864.7</v>
      </c>
      <c r="T43" s="7">
        <v>111</v>
      </c>
      <c r="U43" s="1">
        <v>1</v>
      </c>
      <c r="V43" s="1">
        <v>6147</v>
      </c>
      <c r="W43" s="1">
        <v>2</v>
      </c>
      <c r="X43" s="8">
        <f t="shared" si="9"/>
        <v>720.6</v>
      </c>
      <c r="Y43" s="9">
        <f t="shared" si="10"/>
        <v>144.1</v>
      </c>
      <c r="Z43" s="9">
        <f t="shared" si="11"/>
        <v>864.7</v>
      </c>
    </row>
    <row r="44" spans="1:26" ht="12" customHeight="1" x14ac:dyDescent="0.2">
      <c r="A44" s="5">
        <f t="shared" si="0"/>
        <v>39</v>
      </c>
      <c r="B44" s="6" t="s">
        <v>38</v>
      </c>
      <c r="C44" s="7">
        <v>43</v>
      </c>
      <c r="D44" s="1">
        <v>1</v>
      </c>
      <c r="E44" s="1">
        <v>6147</v>
      </c>
      <c r="F44" s="1">
        <v>1</v>
      </c>
      <c r="G44" s="8">
        <f t="shared" si="1"/>
        <v>331.3</v>
      </c>
      <c r="H44" s="9">
        <f t="shared" si="2"/>
        <v>248.5</v>
      </c>
      <c r="I44" s="9">
        <f t="shared" si="3"/>
        <v>87.380375000000001</v>
      </c>
      <c r="J44" s="9">
        <f t="shared" si="4"/>
        <v>335.88037500000002</v>
      </c>
      <c r="K44" s="9">
        <f t="shared" si="5"/>
        <v>67.2</v>
      </c>
      <c r="L44" s="9">
        <f t="shared" si="12"/>
        <v>403.080375</v>
      </c>
      <c r="M44" s="7">
        <v>43</v>
      </c>
      <c r="N44" s="1">
        <v>1</v>
      </c>
      <c r="O44" s="1">
        <v>6147</v>
      </c>
      <c r="P44" s="1">
        <v>1</v>
      </c>
      <c r="Q44" s="8">
        <f t="shared" si="6"/>
        <v>360.3</v>
      </c>
      <c r="R44" s="9">
        <f t="shared" si="7"/>
        <v>72.099999999999994</v>
      </c>
      <c r="S44" s="9">
        <f t="shared" si="8"/>
        <v>432.4</v>
      </c>
      <c r="T44" s="7">
        <v>43</v>
      </c>
      <c r="U44" s="1">
        <v>1</v>
      </c>
      <c r="V44" s="1">
        <v>6147</v>
      </c>
      <c r="W44" s="1">
        <v>1</v>
      </c>
      <c r="X44" s="8">
        <f t="shared" si="9"/>
        <v>360.3</v>
      </c>
      <c r="Y44" s="9">
        <f t="shared" si="10"/>
        <v>72.099999999999994</v>
      </c>
      <c r="Z44" s="9">
        <f t="shared" si="11"/>
        <v>432.4</v>
      </c>
    </row>
    <row r="45" spans="1:26" ht="12" customHeight="1" x14ac:dyDescent="0.2">
      <c r="A45" s="5">
        <f t="shared" si="0"/>
        <v>40</v>
      </c>
      <c r="B45" s="6" t="s">
        <v>39</v>
      </c>
      <c r="C45" s="7">
        <v>92</v>
      </c>
      <c r="D45" s="1">
        <v>1</v>
      </c>
      <c r="E45" s="1">
        <v>6147</v>
      </c>
      <c r="F45" s="1">
        <v>1</v>
      </c>
      <c r="G45" s="8">
        <f t="shared" si="1"/>
        <v>331.3</v>
      </c>
      <c r="H45" s="9">
        <f t="shared" si="2"/>
        <v>248.5</v>
      </c>
      <c r="I45" s="9">
        <f t="shared" si="3"/>
        <v>87.380375000000001</v>
      </c>
      <c r="J45" s="9">
        <f t="shared" si="4"/>
        <v>335.88037500000002</v>
      </c>
      <c r="K45" s="9">
        <f t="shared" si="5"/>
        <v>67.2</v>
      </c>
      <c r="L45" s="9">
        <f t="shared" si="12"/>
        <v>403.080375</v>
      </c>
      <c r="M45" s="7">
        <v>92</v>
      </c>
      <c r="N45" s="1">
        <v>1</v>
      </c>
      <c r="O45" s="1">
        <v>6147</v>
      </c>
      <c r="P45" s="1">
        <v>1</v>
      </c>
      <c r="Q45" s="8">
        <f t="shared" si="6"/>
        <v>360.3</v>
      </c>
      <c r="R45" s="9">
        <f t="shared" si="7"/>
        <v>72.099999999999994</v>
      </c>
      <c r="S45" s="9">
        <f t="shared" si="8"/>
        <v>432.4</v>
      </c>
      <c r="T45" s="7">
        <v>92</v>
      </c>
      <c r="U45" s="1">
        <v>1</v>
      </c>
      <c r="V45" s="1">
        <v>6147</v>
      </c>
      <c r="W45" s="1">
        <v>1</v>
      </c>
      <c r="X45" s="8">
        <f t="shared" si="9"/>
        <v>360.3</v>
      </c>
      <c r="Y45" s="9">
        <f t="shared" si="10"/>
        <v>72.099999999999994</v>
      </c>
      <c r="Z45" s="9">
        <f t="shared" si="11"/>
        <v>432.4</v>
      </c>
    </row>
    <row r="46" spans="1:26" ht="12" customHeight="1" x14ac:dyDescent="0.2">
      <c r="A46" s="5">
        <f t="shared" si="0"/>
        <v>41</v>
      </c>
      <c r="B46" s="6" t="s">
        <v>40</v>
      </c>
      <c r="C46" s="7">
        <v>71</v>
      </c>
      <c r="D46" s="1">
        <v>1</v>
      </c>
      <c r="E46" s="1">
        <v>6147</v>
      </c>
      <c r="F46" s="1">
        <v>1</v>
      </c>
      <c r="G46" s="8">
        <f t="shared" si="1"/>
        <v>331.3</v>
      </c>
      <c r="H46" s="9">
        <f t="shared" si="2"/>
        <v>248.5</v>
      </c>
      <c r="I46" s="9">
        <f t="shared" si="3"/>
        <v>87.380375000000001</v>
      </c>
      <c r="J46" s="9">
        <f t="shared" si="4"/>
        <v>335.88037500000002</v>
      </c>
      <c r="K46" s="9">
        <f t="shared" si="5"/>
        <v>67.2</v>
      </c>
      <c r="L46" s="9">
        <f t="shared" si="12"/>
        <v>403.080375</v>
      </c>
      <c r="M46" s="7">
        <v>71</v>
      </c>
      <c r="N46" s="1">
        <v>1</v>
      </c>
      <c r="O46" s="1">
        <v>6147</v>
      </c>
      <c r="P46" s="1">
        <v>1</v>
      </c>
      <c r="Q46" s="8">
        <f t="shared" si="6"/>
        <v>360.3</v>
      </c>
      <c r="R46" s="9">
        <f t="shared" si="7"/>
        <v>72.099999999999994</v>
      </c>
      <c r="S46" s="9">
        <f t="shared" si="8"/>
        <v>432.4</v>
      </c>
      <c r="T46" s="7">
        <v>71</v>
      </c>
      <c r="U46" s="1">
        <v>1</v>
      </c>
      <c r="V46" s="1">
        <v>6147</v>
      </c>
      <c r="W46" s="1">
        <v>1</v>
      </c>
      <c r="X46" s="8">
        <f t="shared" si="9"/>
        <v>360.3</v>
      </c>
      <c r="Y46" s="9">
        <f t="shared" si="10"/>
        <v>72.099999999999994</v>
      </c>
      <c r="Z46" s="9">
        <f t="shared" si="11"/>
        <v>432.4</v>
      </c>
    </row>
    <row r="47" spans="1:26" ht="12" customHeight="1" x14ac:dyDescent="0.2">
      <c r="A47" s="5">
        <f t="shared" si="0"/>
        <v>42</v>
      </c>
      <c r="B47" s="6" t="s">
        <v>41</v>
      </c>
      <c r="C47" s="7">
        <v>131</v>
      </c>
      <c r="D47" s="1">
        <v>1</v>
      </c>
      <c r="E47" s="1">
        <v>6147</v>
      </c>
      <c r="F47" s="1">
        <v>2</v>
      </c>
      <c r="G47" s="8">
        <f t="shared" si="1"/>
        <v>662.7</v>
      </c>
      <c r="H47" s="9">
        <f t="shared" si="2"/>
        <v>497</v>
      </c>
      <c r="I47" s="9">
        <f t="shared" si="3"/>
        <v>174.787125</v>
      </c>
      <c r="J47" s="9">
        <f t="shared" si="4"/>
        <v>671.78712500000006</v>
      </c>
      <c r="K47" s="9">
        <f t="shared" si="5"/>
        <v>134.4</v>
      </c>
      <c r="L47" s="9">
        <f t="shared" si="12"/>
        <v>806.18712500000004</v>
      </c>
      <c r="M47" s="7">
        <v>131</v>
      </c>
      <c r="N47" s="1">
        <v>1</v>
      </c>
      <c r="O47" s="1">
        <v>6147</v>
      </c>
      <c r="P47" s="1">
        <v>2</v>
      </c>
      <c r="Q47" s="8">
        <f t="shared" si="6"/>
        <v>720.6</v>
      </c>
      <c r="R47" s="9">
        <f t="shared" si="7"/>
        <v>144.1</v>
      </c>
      <c r="S47" s="9">
        <f t="shared" si="8"/>
        <v>864.7</v>
      </c>
      <c r="T47" s="7">
        <v>131</v>
      </c>
      <c r="U47" s="1">
        <v>1</v>
      </c>
      <c r="V47" s="1">
        <v>6147</v>
      </c>
      <c r="W47" s="1">
        <v>2</v>
      </c>
      <c r="X47" s="8">
        <f t="shared" si="9"/>
        <v>720.6</v>
      </c>
      <c r="Y47" s="9">
        <f t="shared" si="10"/>
        <v>144.1</v>
      </c>
      <c r="Z47" s="9">
        <f t="shared" si="11"/>
        <v>864.7</v>
      </c>
    </row>
    <row r="48" spans="1:26" ht="12" customHeight="1" x14ac:dyDescent="0.2">
      <c r="A48" s="5">
        <f t="shared" si="0"/>
        <v>43</v>
      </c>
      <c r="B48" s="6" t="s">
        <v>42</v>
      </c>
      <c r="C48" s="7">
        <v>54</v>
      </c>
      <c r="D48" s="1">
        <v>1</v>
      </c>
      <c r="E48" s="1">
        <v>6147</v>
      </c>
      <c r="F48" s="1">
        <v>1</v>
      </c>
      <c r="G48" s="8">
        <f t="shared" si="1"/>
        <v>331.3</v>
      </c>
      <c r="H48" s="9">
        <f t="shared" si="2"/>
        <v>248.5</v>
      </c>
      <c r="I48" s="9">
        <f t="shared" si="3"/>
        <v>87.380375000000001</v>
      </c>
      <c r="J48" s="9">
        <f t="shared" si="4"/>
        <v>335.88037500000002</v>
      </c>
      <c r="K48" s="9">
        <f t="shared" si="5"/>
        <v>67.2</v>
      </c>
      <c r="L48" s="9">
        <f t="shared" si="12"/>
        <v>403.080375</v>
      </c>
      <c r="M48" s="7">
        <v>54</v>
      </c>
      <c r="N48" s="1">
        <v>1</v>
      </c>
      <c r="O48" s="1">
        <v>6147</v>
      </c>
      <c r="P48" s="1">
        <v>1</v>
      </c>
      <c r="Q48" s="8">
        <f t="shared" si="6"/>
        <v>360.3</v>
      </c>
      <c r="R48" s="9">
        <f t="shared" si="7"/>
        <v>72.099999999999994</v>
      </c>
      <c r="S48" s="9">
        <f t="shared" si="8"/>
        <v>432.4</v>
      </c>
      <c r="T48" s="7">
        <v>54</v>
      </c>
      <c r="U48" s="1">
        <v>1</v>
      </c>
      <c r="V48" s="1">
        <v>6147</v>
      </c>
      <c r="W48" s="1">
        <v>1</v>
      </c>
      <c r="X48" s="8">
        <f t="shared" si="9"/>
        <v>360.3</v>
      </c>
      <c r="Y48" s="9">
        <f t="shared" si="10"/>
        <v>72.099999999999994</v>
      </c>
      <c r="Z48" s="9">
        <f t="shared" si="11"/>
        <v>432.4</v>
      </c>
    </row>
    <row r="49" spans="1:26" ht="12.75" customHeight="1" x14ac:dyDescent="0.2">
      <c r="A49" s="5">
        <f t="shared" si="0"/>
        <v>44</v>
      </c>
      <c r="B49" s="15" t="s">
        <v>43</v>
      </c>
      <c r="C49" s="7">
        <v>88</v>
      </c>
      <c r="D49" s="1">
        <v>1</v>
      </c>
      <c r="E49" s="1">
        <v>6147</v>
      </c>
      <c r="F49" s="1">
        <v>1</v>
      </c>
      <c r="G49" s="8">
        <f t="shared" si="1"/>
        <v>331.3</v>
      </c>
      <c r="H49" s="9">
        <f t="shared" si="2"/>
        <v>248.5</v>
      </c>
      <c r="I49" s="9">
        <f t="shared" si="3"/>
        <v>87.380375000000001</v>
      </c>
      <c r="J49" s="9">
        <f t="shared" si="4"/>
        <v>335.88037500000002</v>
      </c>
      <c r="K49" s="9">
        <f t="shared" si="5"/>
        <v>67.2</v>
      </c>
      <c r="L49" s="9">
        <f t="shared" si="12"/>
        <v>403.080375</v>
      </c>
      <c r="M49" s="7">
        <v>88</v>
      </c>
      <c r="N49" s="1">
        <v>1</v>
      </c>
      <c r="O49" s="1">
        <v>6147</v>
      </c>
      <c r="P49" s="1">
        <v>1</v>
      </c>
      <c r="Q49" s="8">
        <f t="shared" si="6"/>
        <v>360.3</v>
      </c>
      <c r="R49" s="9">
        <f t="shared" si="7"/>
        <v>72.099999999999994</v>
      </c>
      <c r="S49" s="9">
        <f t="shared" si="8"/>
        <v>432.4</v>
      </c>
      <c r="T49" s="7">
        <v>88</v>
      </c>
      <c r="U49" s="1">
        <v>1</v>
      </c>
      <c r="V49" s="1">
        <v>6147</v>
      </c>
      <c r="W49" s="1">
        <v>1</v>
      </c>
      <c r="X49" s="8">
        <f t="shared" si="9"/>
        <v>360.3</v>
      </c>
      <c r="Y49" s="9">
        <f t="shared" si="10"/>
        <v>72.099999999999994</v>
      </c>
      <c r="Z49" s="9">
        <f t="shared" si="11"/>
        <v>432.4</v>
      </c>
    </row>
    <row r="50" spans="1:26" ht="15" x14ac:dyDescent="0.25">
      <c r="A50" s="52" t="s">
        <v>44</v>
      </c>
      <c r="B50" s="52"/>
      <c r="C50" s="16">
        <f t="shared" ref="C50:J50" si="13">SUM(C6:C49)</f>
        <v>5509</v>
      </c>
      <c r="D50" s="16">
        <f t="shared" si="13"/>
        <v>43</v>
      </c>
      <c r="E50" s="17"/>
      <c r="F50" s="16">
        <f t="shared" si="13"/>
        <v>75</v>
      </c>
      <c r="G50" s="18">
        <f t="shared" si="13"/>
        <v>24518.499999999993</v>
      </c>
      <c r="H50" s="19">
        <v>17400.5</v>
      </c>
      <c r="I50" s="19">
        <f t="shared" si="13"/>
        <v>6466.7543749999959</v>
      </c>
      <c r="J50" s="19">
        <f t="shared" si="13"/>
        <v>24855.854375000006</v>
      </c>
      <c r="K50" s="19">
        <f>SUM(K6:K49)</f>
        <v>4972.2999999999965</v>
      </c>
      <c r="L50" s="20">
        <f>SUM(L6:L49)</f>
        <v>29828.15437500002</v>
      </c>
      <c r="M50" s="16">
        <f t="shared" ref="M50:N50" si="14">SUM(M6:M49)</f>
        <v>5509</v>
      </c>
      <c r="N50" s="16">
        <f t="shared" si="14"/>
        <v>43</v>
      </c>
      <c r="O50" s="17"/>
      <c r="P50" s="17"/>
      <c r="Q50" s="18">
        <f t="shared" ref="Q50" si="15">SUM(Q6:Q49)</f>
        <v>26662.199999999975</v>
      </c>
      <c r="R50" s="19">
        <f>SUM(R6:R49)</f>
        <v>5333.1000000000031</v>
      </c>
      <c r="S50" s="20">
        <f>SUM(S6:S49)</f>
        <v>31995.300000000028</v>
      </c>
      <c r="T50" s="16">
        <f t="shared" ref="T50:U50" si="16">SUM(T6:T49)</f>
        <v>5509</v>
      </c>
      <c r="U50" s="16">
        <f t="shared" si="16"/>
        <v>43</v>
      </c>
      <c r="V50" s="17"/>
      <c r="W50" s="17"/>
      <c r="X50" s="18">
        <f t="shared" ref="X50" si="17">SUM(X6:X49)</f>
        <v>26662.199999999975</v>
      </c>
      <c r="Y50" s="19">
        <f>SUM(Y6:Y49)</f>
        <v>5333.1000000000031</v>
      </c>
      <c r="Z50" s="20">
        <f>SUM(Z6:Z49)</f>
        <v>31995.300000000028</v>
      </c>
    </row>
    <row r="51" spans="1:26" x14ac:dyDescent="0.2">
      <c r="F51" s="2" t="s">
        <v>69</v>
      </c>
    </row>
    <row r="52" spans="1:26" x14ac:dyDescent="0.2">
      <c r="F52" s="24" t="s">
        <v>70</v>
      </c>
      <c r="J52" s="23"/>
    </row>
    <row r="53" spans="1:26" x14ac:dyDescent="0.2">
      <c r="F53" s="24" t="s">
        <v>72</v>
      </c>
    </row>
    <row r="54" spans="1:26" x14ac:dyDescent="0.2">
      <c r="F54" s="24" t="s">
        <v>73</v>
      </c>
    </row>
    <row r="55" spans="1:26" x14ac:dyDescent="0.2">
      <c r="F55" s="24" t="s">
        <v>74</v>
      </c>
    </row>
    <row r="56" spans="1:26" x14ac:dyDescent="0.2">
      <c r="F56" s="24" t="s">
        <v>75</v>
      </c>
    </row>
  </sheetData>
  <mergeCells count="31">
    <mergeCell ref="Z4:Z5"/>
    <mergeCell ref="A50:B50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G4:G5"/>
    <mergeCell ref="A1:Z1"/>
    <mergeCell ref="A3:A5"/>
    <mergeCell ref="B3:B5"/>
    <mergeCell ref="C3:L3"/>
    <mergeCell ref="M3:S3"/>
    <mergeCell ref="T3:Z3"/>
    <mergeCell ref="C4:C5"/>
    <mergeCell ref="D4:D5"/>
    <mergeCell ref="E4:E5"/>
    <mergeCell ref="F4:F5"/>
    <mergeCell ref="H4:H5"/>
    <mergeCell ref="I4:I5"/>
    <mergeCell ref="J4:J5"/>
    <mergeCell ref="K4:K5"/>
    <mergeCell ref="L4:L5"/>
    <mergeCell ref="Y4:Y5"/>
  </mergeCells>
  <printOptions horizontalCentered="1" gridLines="1"/>
  <pageMargins left="0" right="0" top="0.39370078740157483" bottom="0" header="0" footer="0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workbookViewId="0">
      <pane xSplit="2" ySplit="5" topLeftCell="C37" activePane="bottomRight" state="frozen"/>
      <selection activeCell="E6" sqref="E6:E49"/>
      <selection pane="topRight" activeCell="E6" sqref="E6:E49"/>
      <selection pane="bottomLeft" activeCell="E6" sqref="E6:E49"/>
      <selection pane="bottomRight" activeCell="E6" sqref="E6:E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customWidth="1"/>
    <col min="4" max="4" width="13.140625" style="2" customWidth="1"/>
    <col min="5" max="5" width="16" style="2" customWidth="1"/>
    <col min="6" max="6" width="20.85546875" style="2" customWidth="1"/>
    <col min="7" max="7" width="18.42578125" style="2" customWidth="1"/>
    <col min="8" max="8" width="14.7109375" style="2" customWidth="1"/>
    <col min="9" max="9" width="16.42578125" style="2" customWidth="1"/>
    <col min="10" max="10" width="15.140625" style="2" customWidth="1"/>
    <col min="11" max="11" width="21.42578125" style="2" customWidth="1"/>
    <col min="12" max="12" width="24.85546875" style="2" customWidth="1"/>
    <col min="13" max="13" width="12" style="21" customWidth="1"/>
    <col min="14" max="14" width="13.140625" style="2" customWidth="1"/>
    <col min="15" max="15" width="16" style="2"/>
    <col min="16" max="16" width="20.85546875" style="2" customWidth="1"/>
    <col min="17" max="17" width="18.42578125" style="2" customWidth="1"/>
    <col min="18" max="18" width="21.42578125" style="2" customWidth="1"/>
    <col min="19" max="19" width="24.85546875" style="2" customWidth="1"/>
    <col min="20" max="20" width="12" style="21" customWidth="1"/>
    <col min="21" max="21" width="13.140625" style="2" customWidth="1"/>
    <col min="22" max="22" width="16" style="2"/>
    <col min="23" max="23" width="20.85546875" style="2" customWidth="1"/>
    <col min="24" max="24" width="18.42578125" style="2" customWidth="1"/>
    <col min="25" max="25" width="21.42578125" style="2" customWidth="1"/>
    <col min="26" max="26" width="24.85546875" style="2" customWidth="1"/>
    <col min="27" max="16384" width="16" style="2"/>
  </cols>
  <sheetData>
    <row r="1" spans="1:26" ht="18.7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">
      <c r="A2" s="3"/>
      <c r="B2" s="3"/>
      <c r="C2" s="3"/>
      <c r="M2" s="3"/>
      <c r="T2" s="3"/>
      <c r="Z2" s="4" t="s">
        <v>45</v>
      </c>
    </row>
    <row r="3" spans="1:26" ht="12.75" customHeight="1" x14ac:dyDescent="0.2">
      <c r="A3" s="61" t="s">
        <v>0</v>
      </c>
      <c r="B3" s="61" t="s">
        <v>46</v>
      </c>
      <c r="C3" s="64" t="s">
        <v>48</v>
      </c>
      <c r="D3" s="65"/>
      <c r="E3" s="65"/>
      <c r="F3" s="65"/>
      <c r="G3" s="65"/>
      <c r="H3" s="65"/>
      <c r="I3" s="65"/>
      <c r="J3" s="65"/>
      <c r="K3" s="65"/>
      <c r="L3" s="66"/>
      <c r="M3" s="64" t="s">
        <v>49</v>
      </c>
      <c r="N3" s="65"/>
      <c r="O3" s="65"/>
      <c r="P3" s="65"/>
      <c r="Q3" s="65"/>
      <c r="R3" s="65"/>
      <c r="S3" s="66"/>
      <c r="T3" s="64" t="s">
        <v>51</v>
      </c>
      <c r="U3" s="65"/>
      <c r="V3" s="65"/>
      <c r="W3" s="65"/>
      <c r="X3" s="65"/>
      <c r="Y3" s="65"/>
      <c r="Z3" s="66"/>
    </row>
    <row r="4" spans="1:26" ht="12.75" customHeight="1" x14ac:dyDescent="0.2">
      <c r="A4" s="61"/>
      <c r="B4" s="61"/>
      <c r="C4" s="53" t="s">
        <v>52</v>
      </c>
      <c r="D4" s="59" t="s">
        <v>63</v>
      </c>
      <c r="E4" s="59" t="s">
        <v>66</v>
      </c>
      <c r="F4" s="59" t="s">
        <v>64</v>
      </c>
      <c r="G4" s="62" t="s">
        <v>56</v>
      </c>
      <c r="H4" s="55" t="s">
        <v>57</v>
      </c>
      <c r="I4" s="55" t="s">
        <v>58</v>
      </c>
      <c r="J4" s="55" t="s">
        <v>59</v>
      </c>
      <c r="K4" s="59" t="s">
        <v>67</v>
      </c>
      <c r="L4" s="57" t="s">
        <v>60</v>
      </c>
      <c r="M4" s="53" t="s">
        <v>52</v>
      </c>
      <c r="N4" s="59" t="s">
        <v>55</v>
      </c>
      <c r="O4" s="59" t="s">
        <v>66</v>
      </c>
      <c r="P4" s="59" t="s">
        <v>53</v>
      </c>
      <c r="Q4" s="59" t="s">
        <v>61</v>
      </c>
      <c r="R4" s="59" t="s">
        <v>68</v>
      </c>
      <c r="S4" s="57" t="s">
        <v>60</v>
      </c>
      <c r="T4" s="53" t="s">
        <v>52</v>
      </c>
      <c r="U4" s="59" t="s">
        <v>55</v>
      </c>
      <c r="V4" s="59" t="s">
        <v>66</v>
      </c>
      <c r="W4" s="59" t="s">
        <v>53</v>
      </c>
      <c r="X4" s="59" t="s">
        <v>61</v>
      </c>
      <c r="Y4" s="59" t="s">
        <v>68</v>
      </c>
      <c r="Z4" s="57" t="s">
        <v>60</v>
      </c>
    </row>
    <row r="5" spans="1:26" ht="153" customHeight="1" x14ac:dyDescent="0.2">
      <c r="A5" s="61"/>
      <c r="B5" s="61"/>
      <c r="C5" s="54"/>
      <c r="D5" s="60"/>
      <c r="E5" s="60"/>
      <c r="F5" s="60"/>
      <c r="G5" s="63"/>
      <c r="H5" s="56"/>
      <c r="I5" s="56"/>
      <c r="J5" s="56"/>
      <c r="K5" s="60"/>
      <c r="L5" s="58"/>
      <c r="M5" s="54"/>
      <c r="N5" s="60"/>
      <c r="O5" s="60"/>
      <c r="P5" s="60"/>
      <c r="Q5" s="60"/>
      <c r="R5" s="60"/>
      <c r="S5" s="58"/>
      <c r="T5" s="54"/>
      <c r="U5" s="60"/>
      <c r="V5" s="60"/>
      <c r="W5" s="60"/>
      <c r="X5" s="60"/>
      <c r="Y5" s="60"/>
      <c r="Z5" s="58"/>
    </row>
    <row r="6" spans="1:26" ht="12" customHeight="1" x14ac:dyDescent="0.2">
      <c r="A6" s="5">
        <v>1</v>
      </c>
      <c r="B6" s="6" t="s">
        <v>1</v>
      </c>
      <c r="C6" s="7">
        <v>268</v>
      </c>
      <c r="D6" s="1">
        <v>1</v>
      </c>
      <c r="E6" s="1">
        <v>4750</v>
      </c>
      <c r="F6" s="1">
        <v>3</v>
      </c>
      <c r="G6" s="8">
        <f>ROUND((E6*36*1.15*1.302*D6*F6)/1000,1)</f>
        <v>768.1</v>
      </c>
      <c r="H6" s="9">
        <f>ROUND(G6/12*9,1)</f>
        <v>576.1</v>
      </c>
      <c r="I6" s="9">
        <f>SUM(G6/12*1.055*3)</f>
        <v>202.58637499999998</v>
      </c>
      <c r="J6" s="9">
        <f>SUM(H6:I6)</f>
        <v>778.686375</v>
      </c>
      <c r="K6" s="9">
        <f>ROUND(J6*0.2,1)</f>
        <v>155.69999999999999</v>
      </c>
      <c r="L6" s="9">
        <f>SUM(J6+K6)</f>
        <v>934.38637500000004</v>
      </c>
      <c r="M6" s="7">
        <v>268</v>
      </c>
      <c r="N6" s="1">
        <v>1</v>
      </c>
      <c r="O6" s="1">
        <v>4750</v>
      </c>
      <c r="P6" s="1">
        <v>3</v>
      </c>
      <c r="Q6" s="8">
        <f>ROUND((O6*36*1.15*1.342*N6*P6*1.055)/1000,1)</f>
        <v>835.3</v>
      </c>
      <c r="R6" s="9">
        <f>ROUND(Q6*0.2,1)</f>
        <v>167.1</v>
      </c>
      <c r="S6" s="9">
        <f>SUM(Q6+R6)</f>
        <v>1002.4</v>
      </c>
      <c r="T6" s="7">
        <v>268</v>
      </c>
      <c r="U6" s="1">
        <v>1</v>
      </c>
      <c r="V6" s="1">
        <v>6147</v>
      </c>
      <c r="W6" s="1">
        <v>3</v>
      </c>
      <c r="X6" s="8">
        <f>ROUND((V6*36*1.15*1.342*U6*W6*1.055)/1000,1)</f>
        <v>1080.9000000000001</v>
      </c>
      <c r="Y6" s="9">
        <f>ROUND(X6*0.2,1)</f>
        <v>216.2</v>
      </c>
      <c r="Z6" s="9">
        <f>SUM(X6+Y6)</f>
        <v>1297.1000000000001</v>
      </c>
    </row>
    <row r="7" spans="1:26" ht="12" customHeight="1" x14ac:dyDescent="0.2">
      <c r="A7" s="5">
        <f t="shared" ref="A7:A49" si="0">A6+1</f>
        <v>2</v>
      </c>
      <c r="B7" s="6" t="s">
        <v>2</v>
      </c>
      <c r="C7" s="7">
        <v>68</v>
      </c>
      <c r="D7" s="1">
        <v>1</v>
      </c>
      <c r="E7" s="1">
        <v>4750</v>
      </c>
      <c r="F7" s="1">
        <v>1</v>
      </c>
      <c r="G7" s="8">
        <f t="shared" ref="G7:G49" si="1">ROUND((E7*36*1.15*1.302*D7*F7)/1000,1)</f>
        <v>256</v>
      </c>
      <c r="H7" s="9">
        <f t="shared" ref="H7:H49" si="2">ROUND(G7/12*9,1)</f>
        <v>192</v>
      </c>
      <c r="I7" s="9">
        <f t="shared" ref="I7:I49" si="3">SUM(G7/12*1.055*3)</f>
        <v>67.52</v>
      </c>
      <c r="J7" s="9">
        <f t="shared" ref="J7:J49" si="4">SUM(H7:I7)</f>
        <v>259.52</v>
      </c>
      <c r="K7" s="9">
        <f t="shared" ref="K7:K49" si="5">ROUND(J7*0.2,1)</f>
        <v>51.9</v>
      </c>
      <c r="L7" s="9">
        <f>SUM(J7+K7)</f>
        <v>311.41999999999996</v>
      </c>
      <c r="M7" s="7">
        <v>68</v>
      </c>
      <c r="N7" s="1">
        <v>1</v>
      </c>
      <c r="O7" s="1">
        <v>4750</v>
      </c>
      <c r="P7" s="1">
        <v>1</v>
      </c>
      <c r="Q7" s="8">
        <f t="shared" ref="Q7:Q49" si="6">ROUND((O7*36*1.15*1.342*N7*P7*1.055)/1000,1)</f>
        <v>278.39999999999998</v>
      </c>
      <c r="R7" s="9">
        <f t="shared" ref="R7:R49" si="7">ROUND(Q7*0.2,1)</f>
        <v>55.7</v>
      </c>
      <c r="S7" s="9">
        <f t="shared" ref="S7:S49" si="8">SUM(Q7+R7)</f>
        <v>334.09999999999997</v>
      </c>
      <c r="T7" s="7">
        <v>68</v>
      </c>
      <c r="U7" s="1">
        <v>1</v>
      </c>
      <c r="V7" s="1">
        <v>6147</v>
      </c>
      <c r="W7" s="1">
        <v>1</v>
      </c>
      <c r="X7" s="8">
        <f t="shared" ref="X7:X49" si="9">ROUND((V7*36*1.15*1.342*U7*W7*1.055)/1000,1)</f>
        <v>360.3</v>
      </c>
      <c r="Y7" s="9">
        <f t="shared" ref="Y7:Y49" si="10">ROUND(X7*0.2,1)</f>
        <v>72.099999999999994</v>
      </c>
      <c r="Z7" s="9">
        <f t="shared" ref="Z7:Z49" si="11">SUM(X7+Y7)</f>
        <v>432.4</v>
      </c>
    </row>
    <row r="8" spans="1:26" ht="12" customHeight="1" x14ac:dyDescent="0.2">
      <c r="A8" s="5">
        <f t="shared" si="0"/>
        <v>3</v>
      </c>
      <c r="B8" s="6" t="s">
        <v>3</v>
      </c>
      <c r="C8" s="7">
        <v>105</v>
      </c>
      <c r="D8" s="1">
        <v>1</v>
      </c>
      <c r="E8" s="1">
        <v>4750</v>
      </c>
      <c r="F8" s="1">
        <v>2</v>
      </c>
      <c r="G8" s="8">
        <f t="shared" si="1"/>
        <v>512.1</v>
      </c>
      <c r="H8" s="9">
        <f t="shared" si="2"/>
        <v>384.1</v>
      </c>
      <c r="I8" s="9">
        <f t="shared" si="3"/>
        <v>135.06637499999999</v>
      </c>
      <c r="J8" s="9">
        <f t="shared" si="4"/>
        <v>519.16637500000002</v>
      </c>
      <c r="K8" s="9">
        <f t="shared" si="5"/>
        <v>103.8</v>
      </c>
      <c r="L8" s="9">
        <f t="shared" ref="L8:L49" si="12">SUM(J8+K8)</f>
        <v>622.96637499999997</v>
      </c>
      <c r="M8" s="7">
        <v>105</v>
      </c>
      <c r="N8" s="1">
        <v>1</v>
      </c>
      <c r="O8" s="1">
        <v>4750</v>
      </c>
      <c r="P8" s="1">
        <v>2</v>
      </c>
      <c r="Q8" s="8">
        <f t="shared" si="6"/>
        <v>556.79999999999995</v>
      </c>
      <c r="R8" s="9">
        <f t="shared" si="7"/>
        <v>111.4</v>
      </c>
      <c r="S8" s="9">
        <f t="shared" si="8"/>
        <v>668.19999999999993</v>
      </c>
      <c r="T8" s="7">
        <v>105</v>
      </c>
      <c r="U8" s="1">
        <v>1</v>
      </c>
      <c r="V8" s="1">
        <v>6147</v>
      </c>
      <c r="W8" s="1">
        <v>2</v>
      </c>
      <c r="X8" s="8">
        <f t="shared" si="9"/>
        <v>720.6</v>
      </c>
      <c r="Y8" s="9">
        <f t="shared" si="10"/>
        <v>144.1</v>
      </c>
      <c r="Z8" s="9">
        <f t="shared" si="11"/>
        <v>864.7</v>
      </c>
    </row>
    <row r="9" spans="1:26" ht="12" customHeight="1" x14ac:dyDescent="0.2">
      <c r="A9" s="5">
        <f t="shared" si="0"/>
        <v>4</v>
      </c>
      <c r="B9" s="6" t="s">
        <v>4</v>
      </c>
      <c r="C9" s="7">
        <v>82</v>
      </c>
      <c r="D9" s="1">
        <v>1</v>
      </c>
      <c r="E9" s="1">
        <v>4750</v>
      </c>
      <c r="F9" s="1">
        <v>1</v>
      </c>
      <c r="G9" s="8">
        <f t="shared" si="1"/>
        <v>256</v>
      </c>
      <c r="H9" s="9">
        <f t="shared" si="2"/>
        <v>192</v>
      </c>
      <c r="I9" s="9">
        <f t="shared" si="3"/>
        <v>67.52</v>
      </c>
      <c r="J9" s="9">
        <f t="shared" si="4"/>
        <v>259.52</v>
      </c>
      <c r="K9" s="9">
        <f t="shared" si="5"/>
        <v>51.9</v>
      </c>
      <c r="L9" s="9">
        <f t="shared" si="12"/>
        <v>311.41999999999996</v>
      </c>
      <c r="M9" s="7">
        <v>82</v>
      </c>
      <c r="N9" s="1">
        <v>1</v>
      </c>
      <c r="O9" s="1">
        <v>4750</v>
      </c>
      <c r="P9" s="1">
        <v>1</v>
      </c>
      <c r="Q9" s="8">
        <f t="shared" si="6"/>
        <v>278.39999999999998</v>
      </c>
      <c r="R9" s="9">
        <f t="shared" si="7"/>
        <v>55.7</v>
      </c>
      <c r="S9" s="9">
        <f t="shared" si="8"/>
        <v>334.09999999999997</v>
      </c>
      <c r="T9" s="7">
        <v>82</v>
      </c>
      <c r="U9" s="1">
        <v>1</v>
      </c>
      <c r="V9" s="1">
        <v>6147</v>
      </c>
      <c r="W9" s="1">
        <v>1</v>
      </c>
      <c r="X9" s="8">
        <f t="shared" si="9"/>
        <v>360.3</v>
      </c>
      <c r="Y9" s="9">
        <f t="shared" si="10"/>
        <v>72.099999999999994</v>
      </c>
      <c r="Z9" s="9">
        <f t="shared" si="11"/>
        <v>432.4</v>
      </c>
    </row>
    <row r="10" spans="1:26" ht="12" customHeight="1" x14ac:dyDescent="0.2">
      <c r="A10" s="5">
        <f t="shared" si="0"/>
        <v>5</v>
      </c>
      <c r="B10" s="6" t="s">
        <v>5</v>
      </c>
      <c r="C10" s="7">
        <v>134</v>
      </c>
      <c r="D10" s="1">
        <v>1</v>
      </c>
      <c r="E10" s="1">
        <v>4750</v>
      </c>
      <c r="F10" s="1">
        <v>2</v>
      </c>
      <c r="G10" s="8">
        <f t="shared" si="1"/>
        <v>512.1</v>
      </c>
      <c r="H10" s="9">
        <f t="shared" si="2"/>
        <v>384.1</v>
      </c>
      <c r="I10" s="9">
        <f t="shared" si="3"/>
        <v>135.06637499999999</v>
      </c>
      <c r="J10" s="9">
        <f t="shared" si="4"/>
        <v>519.16637500000002</v>
      </c>
      <c r="K10" s="9">
        <f t="shared" si="5"/>
        <v>103.8</v>
      </c>
      <c r="L10" s="9">
        <f t="shared" si="12"/>
        <v>622.96637499999997</v>
      </c>
      <c r="M10" s="7">
        <v>134</v>
      </c>
      <c r="N10" s="1">
        <v>1</v>
      </c>
      <c r="O10" s="1">
        <v>4750</v>
      </c>
      <c r="P10" s="1">
        <v>2</v>
      </c>
      <c r="Q10" s="8">
        <f t="shared" si="6"/>
        <v>556.79999999999995</v>
      </c>
      <c r="R10" s="9">
        <f t="shared" si="7"/>
        <v>111.4</v>
      </c>
      <c r="S10" s="9">
        <f t="shared" si="8"/>
        <v>668.19999999999993</v>
      </c>
      <c r="T10" s="7">
        <v>134</v>
      </c>
      <c r="U10" s="1">
        <v>1</v>
      </c>
      <c r="V10" s="1">
        <v>6147</v>
      </c>
      <c r="W10" s="1">
        <v>2</v>
      </c>
      <c r="X10" s="8">
        <f t="shared" si="9"/>
        <v>720.6</v>
      </c>
      <c r="Y10" s="9">
        <f t="shared" si="10"/>
        <v>144.1</v>
      </c>
      <c r="Z10" s="9">
        <f t="shared" si="11"/>
        <v>864.7</v>
      </c>
    </row>
    <row r="11" spans="1:26" ht="12" customHeight="1" x14ac:dyDescent="0.2">
      <c r="A11" s="5">
        <f t="shared" si="0"/>
        <v>6</v>
      </c>
      <c r="B11" s="6" t="s">
        <v>6</v>
      </c>
      <c r="C11" s="7">
        <v>593</v>
      </c>
      <c r="D11" s="1">
        <v>1</v>
      </c>
      <c r="E11" s="1">
        <v>4750</v>
      </c>
      <c r="F11" s="1">
        <v>6</v>
      </c>
      <c r="G11" s="8">
        <f t="shared" si="1"/>
        <v>1536.2</v>
      </c>
      <c r="H11" s="9">
        <f t="shared" si="2"/>
        <v>1152.2</v>
      </c>
      <c r="I11" s="9">
        <f t="shared" si="3"/>
        <v>405.17274999999995</v>
      </c>
      <c r="J11" s="9">
        <f t="shared" si="4"/>
        <v>1557.37275</v>
      </c>
      <c r="K11" s="9">
        <f t="shared" si="5"/>
        <v>311.5</v>
      </c>
      <c r="L11" s="9">
        <f t="shared" si="12"/>
        <v>1868.87275</v>
      </c>
      <c r="M11" s="7">
        <v>593</v>
      </c>
      <c r="N11" s="1">
        <v>1</v>
      </c>
      <c r="O11" s="1">
        <v>4750</v>
      </c>
      <c r="P11" s="1">
        <v>6</v>
      </c>
      <c r="Q11" s="8">
        <f t="shared" si="6"/>
        <v>1670.5</v>
      </c>
      <c r="R11" s="9">
        <f t="shared" si="7"/>
        <v>334.1</v>
      </c>
      <c r="S11" s="9">
        <f t="shared" si="8"/>
        <v>2004.6</v>
      </c>
      <c r="T11" s="7">
        <v>593</v>
      </c>
      <c r="U11" s="1">
        <v>1</v>
      </c>
      <c r="V11" s="1">
        <v>6147</v>
      </c>
      <c r="W11" s="1">
        <v>6</v>
      </c>
      <c r="X11" s="8">
        <f t="shared" si="9"/>
        <v>2161.8000000000002</v>
      </c>
      <c r="Y11" s="9">
        <f t="shared" si="10"/>
        <v>432.4</v>
      </c>
      <c r="Z11" s="9">
        <f t="shared" si="11"/>
        <v>2594.2000000000003</v>
      </c>
    </row>
    <row r="12" spans="1:26" ht="12" customHeight="1" x14ac:dyDescent="0.2">
      <c r="A12" s="5">
        <f t="shared" si="0"/>
        <v>7</v>
      </c>
      <c r="B12" s="6" t="s">
        <v>7</v>
      </c>
      <c r="C12" s="7">
        <v>491</v>
      </c>
      <c r="D12" s="1">
        <v>1</v>
      </c>
      <c r="E12" s="1">
        <v>4750</v>
      </c>
      <c r="F12" s="1">
        <v>5</v>
      </c>
      <c r="G12" s="8">
        <f t="shared" si="1"/>
        <v>1280.2</v>
      </c>
      <c r="H12" s="9">
        <f t="shared" si="2"/>
        <v>960.2</v>
      </c>
      <c r="I12" s="9">
        <f t="shared" si="3"/>
        <v>337.65274999999997</v>
      </c>
      <c r="J12" s="9">
        <f t="shared" si="4"/>
        <v>1297.85275</v>
      </c>
      <c r="K12" s="9">
        <f t="shared" si="5"/>
        <v>259.60000000000002</v>
      </c>
      <c r="L12" s="9">
        <f t="shared" si="12"/>
        <v>1557.4527499999999</v>
      </c>
      <c r="M12" s="7">
        <v>491</v>
      </c>
      <c r="N12" s="1">
        <v>1</v>
      </c>
      <c r="O12" s="1">
        <v>4750</v>
      </c>
      <c r="P12" s="1">
        <v>5</v>
      </c>
      <c r="Q12" s="8">
        <f t="shared" si="6"/>
        <v>1392.1</v>
      </c>
      <c r="R12" s="9">
        <f t="shared" si="7"/>
        <v>278.39999999999998</v>
      </c>
      <c r="S12" s="9">
        <f t="shared" si="8"/>
        <v>1670.5</v>
      </c>
      <c r="T12" s="7">
        <v>491</v>
      </c>
      <c r="U12" s="1">
        <v>1</v>
      </c>
      <c r="V12" s="1">
        <v>6147</v>
      </c>
      <c r="W12" s="1">
        <v>5</v>
      </c>
      <c r="X12" s="8">
        <f t="shared" si="9"/>
        <v>1801.5</v>
      </c>
      <c r="Y12" s="9">
        <f t="shared" si="10"/>
        <v>360.3</v>
      </c>
      <c r="Z12" s="9">
        <f t="shared" si="11"/>
        <v>2161.8000000000002</v>
      </c>
    </row>
    <row r="13" spans="1:26" ht="12" customHeight="1" x14ac:dyDescent="0.2">
      <c r="A13" s="5">
        <f t="shared" si="0"/>
        <v>8</v>
      </c>
      <c r="B13" s="6" t="s">
        <v>8</v>
      </c>
      <c r="C13" s="7">
        <v>56</v>
      </c>
      <c r="D13" s="1">
        <v>1</v>
      </c>
      <c r="E13" s="1">
        <v>4750</v>
      </c>
      <c r="F13" s="1">
        <v>1</v>
      </c>
      <c r="G13" s="8">
        <f t="shared" si="1"/>
        <v>256</v>
      </c>
      <c r="H13" s="9">
        <f t="shared" si="2"/>
        <v>192</v>
      </c>
      <c r="I13" s="9">
        <f t="shared" si="3"/>
        <v>67.52</v>
      </c>
      <c r="J13" s="9">
        <f t="shared" si="4"/>
        <v>259.52</v>
      </c>
      <c r="K13" s="9">
        <f t="shared" si="5"/>
        <v>51.9</v>
      </c>
      <c r="L13" s="9">
        <f t="shared" si="12"/>
        <v>311.41999999999996</v>
      </c>
      <c r="M13" s="7">
        <v>56</v>
      </c>
      <c r="N13" s="1">
        <v>1</v>
      </c>
      <c r="O13" s="1">
        <v>4750</v>
      </c>
      <c r="P13" s="1">
        <v>1</v>
      </c>
      <c r="Q13" s="8">
        <f t="shared" si="6"/>
        <v>278.39999999999998</v>
      </c>
      <c r="R13" s="9">
        <f t="shared" si="7"/>
        <v>55.7</v>
      </c>
      <c r="S13" s="9">
        <f t="shared" si="8"/>
        <v>334.09999999999997</v>
      </c>
      <c r="T13" s="7">
        <v>56</v>
      </c>
      <c r="U13" s="1">
        <v>1</v>
      </c>
      <c r="V13" s="1">
        <v>6147</v>
      </c>
      <c r="W13" s="1">
        <v>1</v>
      </c>
      <c r="X13" s="8">
        <f t="shared" si="9"/>
        <v>360.3</v>
      </c>
      <c r="Y13" s="9">
        <f t="shared" si="10"/>
        <v>72.099999999999994</v>
      </c>
      <c r="Z13" s="9">
        <f t="shared" si="11"/>
        <v>432.4</v>
      </c>
    </row>
    <row r="14" spans="1:26" ht="12" customHeight="1" x14ac:dyDescent="0.2">
      <c r="A14" s="5">
        <f t="shared" si="0"/>
        <v>9</v>
      </c>
      <c r="B14" s="6" t="s">
        <v>9</v>
      </c>
      <c r="C14" s="7">
        <v>5</v>
      </c>
      <c r="D14" s="1"/>
      <c r="E14" s="1">
        <v>4750</v>
      </c>
      <c r="F14" s="1">
        <v>1</v>
      </c>
      <c r="G14" s="8">
        <f t="shared" si="1"/>
        <v>0</v>
      </c>
      <c r="H14" s="9">
        <f t="shared" si="2"/>
        <v>0</v>
      </c>
      <c r="I14" s="9">
        <f t="shared" si="3"/>
        <v>0</v>
      </c>
      <c r="J14" s="9">
        <f t="shared" si="4"/>
        <v>0</v>
      </c>
      <c r="K14" s="9">
        <f t="shared" si="5"/>
        <v>0</v>
      </c>
      <c r="L14" s="9">
        <f t="shared" si="12"/>
        <v>0</v>
      </c>
      <c r="M14" s="7">
        <v>5</v>
      </c>
      <c r="N14" s="1"/>
      <c r="O14" s="1">
        <v>4750</v>
      </c>
      <c r="P14" s="1">
        <v>1</v>
      </c>
      <c r="Q14" s="8">
        <f t="shared" si="6"/>
        <v>0</v>
      </c>
      <c r="R14" s="9">
        <f t="shared" si="7"/>
        <v>0</v>
      </c>
      <c r="S14" s="9">
        <f t="shared" si="8"/>
        <v>0</v>
      </c>
      <c r="T14" s="7">
        <v>5</v>
      </c>
      <c r="U14" s="1"/>
      <c r="V14" s="1">
        <v>6147</v>
      </c>
      <c r="W14" s="1">
        <v>1</v>
      </c>
      <c r="X14" s="8">
        <f t="shared" si="9"/>
        <v>0</v>
      </c>
      <c r="Y14" s="9">
        <f t="shared" si="10"/>
        <v>0</v>
      </c>
      <c r="Z14" s="9">
        <f t="shared" si="11"/>
        <v>0</v>
      </c>
    </row>
    <row r="15" spans="1:26" ht="12" customHeight="1" x14ac:dyDescent="0.2">
      <c r="A15" s="5">
        <f t="shared" si="0"/>
        <v>10</v>
      </c>
      <c r="B15" s="6" t="s">
        <v>10</v>
      </c>
      <c r="C15" s="7">
        <v>111</v>
      </c>
      <c r="D15" s="1">
        <v>1</v>
      </c>
      <c r="E15" s="1">
        <v>4750</v>
      </c>
      <c r="F15" s="1">
        <v>2</v>
      </c>
      <c r="G15" s="8">
        <f t="shared" si="1"/>
        <v>512.1</v>
      </c>
      <c r="H15" s="9">
        <f t="shared" si="2"/>
        <v>384.1</v>
      </c>
      <c r="I15" s="9">
        <f t="shared" si="3"/>
        <v>135.06637499999999</v>
      </c>
      <c r="J15" s="9">
        <f t="shared" si="4"/>
        <v>519.16637500000002</v>
      </c>
      <c r="K15" s="9">
        <f t="shared" si="5"/>
        <v>103.8</v>
      </c>
      <c r="L15" s="9">
        <f t="shared" si="12"/>
        <v>622.96637499999997</v>
      </c>
      <c r="M15" s="7">
        <v>111</v>
      </c>
      <c r="N15" s="1">
        <v>1</v>
      </c>
      <c r="O15" s="1">
        <v>4750</v>
      </c>
      <c r="P15" s="1">
        <v>2</v>
      </c>
      <c r="Q15" s="8">
        <f t="shared" si="6"/>
        <v>556.79999999999995</v>
      </c>
      <c r="R15" s="9">
        <f t="shared" si="7"/>
        <v>111.4</v>
      </c>
      <c r="S15" s="9">
        <f t="shared" si="8"/>
        <v>668.19999999999993</v>
      </c>
      <c r="T15" s="7">
        <v>111</v>
      </c>
      <c r="U15" s="1">
        <v>1</v>
      </c>
      <c r="V15" s="1">
        <v>6147</v>
      </c>
      <c r="W15" s="1">
        <v>2</v>
      </c>
      <c r="X15" s="8">
        <f t="shared" si="9"/>
        <v>720.6</v>
      </c>
      <c r="Y15" s="9">
        <f t="shared" si="10"/>
        <v>144.1</v>
      </c>
      <c r="Z15" s="9">
        <f t="shared" si="11"/>
        <v>864.7</v>
      </c>
    </row>
    <row r="16" spans="1:26" ht="12" customHeight="1" x14ac:dyDescent="0.2">
      <c r="A16" s="5">
        <f t="shared" si="0"/>
        <v>11</v>
      </c>
      <c r="B16" s="6" t="s">
        <v>11</v>
      </c>
      <c r="C16" s="7">
        <v>175</v>
      </c>
      <c r="D16" s="1">
        <v>1</v>
      </c>
      <c r="E16" s="1">
        <v>4750</v>
      </c>
      <c r="F16" s="1">
        <v>2</v>
      </c>
      <c r="G16" s="8">
        <f t="shared" si="1"/>
        <v>512.1</v>
      </c>
      <c r="H16" s="9">
        <f t="shared" si="2"/>
        <v>384.1</v>
      </c>
      <c r="I16" s="9">
        <f t="shared" si="3"/>
        <v>135.06637499999999</v>
      </c>
      <c r="J16" s="9">
        <f t="shared" si="4"/>
        <v>519.16637500000002</v>
      </c>
      <c r="K16" s="9">
        <f t="shared" si="5"/>
        <v>103.8</v>
      </c>
      <c r="L16" s="9">
        <f t="shared" si="12"/>
        <v>622.96637499999997</v>
      </c>
      <c r="M16" s="7">
        <v>175</v>
      </c>
      <c r="N16" s="1">
        <v>1</v>
      </c>
      <c r="O16" s="1">
        <v>4750</v>
      </c>
      <c r="P16" s="1">
        <v>2</v>
      </c>
      <c r="Q16" s="8">
        <f t="shared" si="6"/>
        <v>556.79999999999995</v>
      </c>
      <c r="R16" s="9">
        <f t="shared" si="7"/>
        <v>111.4</v>
      </c>
      <c r="S16" s="9">
        <f t="shared" si="8"/>
        <v>668.19999999999993</v>
      </c>
      <c r="T16" s="7">
        <v>175</v>
      </c>
      <c r="U16" s="1">
        <v>1</v>
      </c>
      <c r="V16" s="1">
        <v>6147</v>
      </c>
      <c r="W16" s="1">
        <v>2</v>
      </c>
      <c r="X16" s="8">
        <f t="shared" si="9"/>
        <v>720.6</v>
      </c>
      <c r="Y16" s="9">
        <f t="shared" si="10"/>
        <v>144.1</v>
      </c>
      <c r="Z16" s="9">
        <f t="shared" si="11"/>
        <v>864.7</v>
      </c>
    </row>
    <row r="17" spans="1:26" ht="12" customHeight="1" x14ac:dyDescent="0.2">
      <c r="A17" s="5">
        <f t="shared" si="0"/>
        <v>12</v>
      </c>
      <c r="B17" s="6" t="s">
        <v>12</v>
      </c>
      <c r="C17" s="7">
        <v>215</v>
      </c>
      <c r="D17" s="1">
        <v>1</v>
      </c>
      <c r="E17" s="1">
        <v>4750</v>
      </c>
      <c r="F17" s="1">
        <v>3</v>
      </c>
      <c r="G17" s="8">
        <f t="shared" si="1"/>
        <v>768.1</v>
      </c>
      <c r="H17" s="9">
        <f t="shared" si="2"/>
        <v>576.1</v>
      </c>
      <c r="I17" s="9">
        <f t="shared" si="3"/>
        <v>202.58637499999998</v>
      </c>
      <c r="J17" s="9">
        <f t="shared" si="4"/>
        <v>778.686375</v>
      </c>
      <c r="K17" s="9">
        <f t="shared" si="5"/>
        <v>155.69999999999999</v>
      </c>
      <c r="L17" s="9">
        <f t="shared" si="12"/>
        <v>934.38637500000004</v>
      </c>
      <c r="M17" s="7">
        <v>215</v>
      </c>
      <c r="N17" s="1">
        <v>1</v>
      </c>
      <c r="O17" s="1">
        <v>4750</v>
      </c>
      <c r="P17" s="1">
        <v>3</v>
      </c>
      <c r="Q17" s="8">
        <f t="shared" si="6"/>
        <v>835.3</v>
      </c>
      <c r="R17" s="9">
        <f t="shared" si="7"/>
        <v>167.1</v>
      </c>
      <c r="S17" s="9">
        <f t="shared" si="8"/>
        <v>1002.4</v>
      </c>
      <c r="T17" s="7">
        <v>215</v>
      </c>
      <c r="U17" s="1">
        <v>1</v>
      </c>
      <c r="V17" s="1">
        <v>6147</v>
      </c>
      <c r="W17" s="1">
        <v>3</v>
      </c>
      <c r="X17" s="8">
        <f t="shared" si="9"/>
        <v>1080.9000000000001</v>
      </c>
      <c r="Y17" s="9">
        <f t="shared" si="10"/>
        <v>216.2</v>
      </c>
      <c r="Z17" s="9">
        <f t="shared" si="11"/>
        <v>1297.1000000000001</v>
      </c>
    </row>
    <row r="18" spans="1:26" ht="12" customHeight="1" x14ac:dyDescent="0.2">
      <c r="A18" s="5">
        <f t="shared" si="0"/>
        <v>13</v>
      </c>
      <c r="B18" s="6" t="s">
        <v>13</v>
      </c>
      <c r="C18" s="7">
        <v>54</v>
      </c>
      <c r="D18" s="1">
        <v>1</v>
      </c>
      <c r="E18" s="1">
        <v>4750</v>
      </c>
      <c r="F18" s="1">
        <v>1</v>
      </c>
      <c r="G18" s="8">
        <f t="shared" si="1"/>
        <v>256</v>
      </c>
      <c r="H18" s="9">
        <f t="shared" si="2"/>
        <v>192</v>
      </c>
      <c r="I18" s="9">
        <f t="shared" si="3"/>
        <v>67.52</v>
      </c>
      <c r="J18" s="9">
        <f t="shared" si="4"/>
        <v>259.52</v>
      </c>
      <c r="K18" s="9">
        <f t="shared" si="5"/>
        <v>51.9</v>
      </c>
      <c r="L18" s="9">
        <f t="shared" si="12"/>
        <v>311.41999999999996</v>
      </c>
      <c r="M18" s="7">
        <v>54</v>
      </c>
      <c r="N18" s="1">
        <v>1</v>
      </c>
      <c r="O18" s="1">
        <v>4750</v>
      </c>
      <c r="P18" s="1">
        <v>1</v>
      </c>
      <c r="Q18" s="8">
        <f t="shared" si="6"/>
        <v>278.39999999999998</v>
      </c>
      <c r="R18" s="9">
        <f t="shared" si="7"/>
        <v>55.7</v>
      </c>
      <c r="S18" s="9">
        <f t="shared" si="8"/>
        <v>334.09999999999997</v>
      </c>
      <c r="T18" s="7">
        <v>54</v>
      </c>
      <c r="U18" s="1">
        <v>1</v>
      </c>
      <c r="V18" s="1">
        <v>6147</v>
      </c>
      <c r="W18" s="1">
        <v>1</v>
      </c>
      <c r="X18" s="8">
        <f t="shared" si="9"/>
        <v>360.3</v>
      </c>
      <c r="Y18" s="9">
        <f t="shared" si="10"/>
        <v>72.099999999999994</v>
      </c>
      <c r="Z18" s="9">
        <f t="shared" si="11"/>
        <v>432.4</v>
      </c>
    </row>
    <row r="19" spans="1:26" ht="12" customHeight="1" x14ac:dyDescent="0.2">
      <c r="A19" s="5">
        <f t="shared" si="0"/>
        <v>14</v>
      </c>
      <c r="B19" s="6" t="s">
        <v>14</v>
      </c>
      <c r="C19" s="7">
        <v>80</v>
      </c>
      <c r="D19" s="1">
        <v>1</v>
      </c>
      <c r="E19" s="1">
        <v>4750</v>
      </c>
      <c r="F19" s="1">
        <v>1</v>
      </c>
      <c r="G19" s="8">
        <f t="shared" si="1"/>
        <v>256</v>
      </c>
      <c r="H19" s="9">
        <f t="shared" si="2"/>
        <v>192</v>
      </c>
      <c r="I19" s="9">
        <f t="shared" si="3"/>
        <v>67.52</v>
      </c>
      <c r="J19" s="9">
        <f t="shared" si="4"/>
        <v>259.52</v>
      </c>
      <c r="K19" s="9">
        <f t="shared" si="5"/>
        <v>51.9</v>
      </c>
      <c r="L19" s="9">
        <f t="shared" si="12"/>
        <v>311.41999999999996</v>
      </c>
      <c r="M19" s="7">
        <v>80</v>
      </c>
      <c r="N19" s="1">
        <v>1</v>
      </c>
      <c r="O19" s="1">
        <v>4750</v>
      </c>
      <c r="P19" s="1">
        <v>1</v>
      </c>
      <c r="Q19" s="8">
        <f t="shared" si="6"/>
        <v>278.39999999999998</v>
      </c>
      <c r="R19" s="9">
        <f t="shared" si="7"/>
        <v>55.7</v>
      </c>
      <c r="S19" s="9">
        <f t="shared" si="8"/>
        <v>334.09999999999997</v>
      </c>
      <c r="T19" s="7">
        <v>80</v>
      </c>
      <c r="U19" s="1">
        <v>1</v>
      </c>
      <c r="V19" s="1">
        <v>6147</v>
      </c>
      <c r="W19" s="1">
        <v>1</v>
      </c>
      <c r="X19" s="8">
        <f t="shared" si="9"/>
        <v>360.3</v>
      </c>
      <c r="Y19" s="9">
        <f t="shared" si="10"/>
        <v>72.099999999999994</v>
      </c>
      <c r="Z19" s="9">
        <f t="shared" si="11"/>
        <v>432.4</v>
      </c>
    </row>
    <row r="20" spans="1:26" ht="12" customHeight="1" x14ac:dyDescent="0.2">
      <c r="A20" s="5">
        <f t="shared" si="0"/>
        <v>15</v>
      </c>
      <c r="B20" s="6" t="s">
        <v>15</v>
      </c>
      <c r="C20" s="7">
        <v>72</v>
      </c>
      <c r="D20" s="1">
        <v>1</v>
      </c>
      <c r="E20" s="1">
        <v>4750</v>
      </c>
      <c r="F20" s="1">
        <v>1</v>
      </c>
      <c r="G20" s="8">
        <f t="shared" si="1"/>
        <v>256</v>
      </c>
      <c r="H20" s="9">
        <f t="shared" si="2"/>
        <v>192</v>
      </c>
      <c r="I20" s="9">
        <f t="shared" si="3"/>
        <v>67.52</v>
      </c>
      <c r="J20" s="9">
        <f t="shared" si="4"/>
        <v>259.52</v>
      </c>
      <c r="K20" s="9">
        <f t="shared" si="5"/>
        <v>51.9</v>
      </c>
      <c r="L20" s="9">
        <f t="shared" si="12"/>
        <v>311.41999999999996</v>
      </c>
      <c r="M20" s="7">
        <v>72</v>
      </c>
      <c r="N20" s="1">
        <v>1</v>
      </c>
      <c r="O20" s="1">
        <v>4750</v>
      </c>
      <c r="P20" s="1">
        <v>1</v>
      </c>
      <c r="Q20" s="8">
        <f t="shared" si="6"/>
        <v>278.39999999999998</v>
      </c>
      <c r="R20" s="9">
        <f t="shared" si="7"/>
        <v>55.7</v>
      </c>
      <c r="S20" s="9">
        <f t="shared" si="8"/>
        <v>334.09999999999997</v>
      </c>
      <c r="T20" s="7">
        <v>72</v>
      </c>
      <c r="U20" s="1">
        <v>1</v>
      </c>
      <c r="V20" s="1">
        <v>6147</v>
      </c>
      <c r="W20" s="1">
        <v>1</v>
      </c>
      <c r="X20" s="8">
        <f t="shared" si="9"/>
        <v>360.3</v>
      </c>
      <c r="Y20" s="9">
        <f t="shared" si="10"/>
        <v>72.099999999999994</v>
      </c>
      <c r="Z20" s="9">
        <f t="shared" si="11"/>
        <v>432.4</v>
      </c>
    </row>
    <row r="21" spans="1:26" ht="12" customHeight="1" x14ac:dyDescent="0.2">
      <c r="A21" s="5">
        <f t="shared" si="0"/>
        <v>16</v>
      </c>
      <c r="B21" s="13" t="s">
        <v>16</v>
      </c>
      <c r="C21" s="7">
        <v>104</v>
      </c>
      <c r="D21" s="1">
        <v>1</v>
      </c>
      <c r="E21" s="1">
        <v>4750</v>
      </c>
      <c r="F21" s="1">
        <v>2</v>
      </c>
      <c r="G21" s="8">
        <f t="shared" si="1"/>
        <v>512.1</v>
      </c>
      <c r="H21" s="9">
        <f t="shared" si="2"/>
        <v>384.1</v>
      </c>
      <c r="I21" s="9">
        <f t="shared" si="3"/>
        <v>135.06637499999999</v>
      </c>
      <c r="J21" s="9">
        <f t="shared" si="4"/>
        <v>519.16637500000002</v>
      </c>
      <c r="K21" s="9">
        <f t="shared" si="5"/>
        <v>103.8</v>
      </c>
      <c r="L21" s="9">
        <f t="shared" si="12"/>
        <v>622.96637499999997</v>
      </c>
      <c r="M21" s="7">
        <v>104</v>
      </c>
      <c r="N21" s="1">
        <v>1</v>
      </c>
      <c r="O21" s="1">
        <v>4750</v>
      </c>
      <c r="P21" s="1">
        <v>2</v>
      </c>
      <c r="Q21" s="8">
        <f t="shared" si="6"/>
        <v>556.79999999999995</v>
      </c>
      <c r="R21" s="9">
        <f t="shared" si="7"/>
        <v>111.4</v>
      </c>
      <c r="S21" s="9">
        <f t="shared" si="8"/>
        <v>668.19999999999993</v>
      </c>
      <c r="T21" s="7">
        <v>104</v>
      </c>
      <c r="U21" s="1">
        <v>1</v>
      </c>
      <c r="V21" s="1">
        <v>6147</v>
      </c>
      <c r="W21" s="1">
        <v>2</v>
      </c>
      <c r="X21" s="8">
        <f t="shared" si="9"/>
        <v>720.6</v>
      </c>
      <c r="Y21" s="9">
        <f t="shared" si="10"/>
        <v>144.1</v>
      </c>
      <c r="Z21" s="9">
        <f t="shared" si="11"/>
        <v>864.7</v>
      </c>
    </row>
    <row r="22" spans="1:26" ht="12" customHeight="1" x14ac:dyDescent="0.2">
      <c r="A22" s="5">
        <f t="shared" si="0"/>
        <v>17</v>
      </c>
      <c r="B22" s="6" t="s">
        <v>17</v>
      </c>
      <c r="C22" s="14">
        <v>166</v>
      </c>
      <c r="D22" s="1">
        <v>1</v>
      </c>
      <c r="E22" s="1">
        <v>4750</v>
      </c>
      <c r="F22" s="1">
        <v>2</v>
      </c>
      <c r="G22" s="8">
        <f t="shared" si="1"/>
        <v>512.1</v>
      </c>
      <c r="H22" s="9">
        <f t="shared" si="2"/>
        <v>384.1</v>
      </c>
      <c r="I22" s="9">
        <f t="shared" si="3"/>
        <v>135.06637499999999</v>
      </c>
      <c r="J22" s="9">
        <f t="shared" si="4"/>
        <v>519.16637500000002</v>
      </c>
      <c r="K22" s="9">
        <f t="shared" si="5"/>
        <v>103.8</v>
      </c>
      <c r="L22" s="9">
        <f t="shared" si="12"/>
        <v>622.96637499999997</v>
      </c>
      <c r="M22" s="14">
        <v>166</v>
      </c>
      <c r="N22" s="1">
        <v>1</v>
      </c>
      <c r="O22" s="1">
        <v>4750</v>
      </c>
      <c r="P22" s="1">
        <v>2</v>
      </c>
      <c r="Q22" s="8">
        <f t="shared" si="6"/>
        <v>556.79999999999995</v>
      </c>
      <c r="R22" s="9">
        <f t="shared" si="7"/>
        <v>111.4</v>
      </c>
      <c r="S22" s="9">
        <f t="shared" si="8"/>
        <v>668.19999999999993</v>
      </c>
      <c r="T22" s="14">
        <v>166</v>
      </c>
      <c r="U22" s="1">
        <v>1</v>
      </c>
      <c r="V22" s="1">
        <v>6147</v>
      </c>
      <c r="W22" s="1">
        <v>2</v>
      </c>
      <c r="X22" s="8">
        <f t="shared" si="9"/>
        <v>720.6</v>
      </c>
      <c r="Y22" s="9">
        <f t="shared" si="10"/>
        <v>144.1</v>
      </c>
      <c r="Z22" s="9">
        <f t="shared" si="11"/>
        <v>864.7</v>
      </c>
    </row>
    <row r="23" spans="1:26" ht="12" customHeight="1" x14ac:dyDescent="0.2">
      <c r="A23" s="5">
        <f t="shared" si="0"/>
        <v>18</v>
      </c>
      <c r="B23" s="6" t="s">
        <v>18</v>
      </c>
      <c r="C23" s="7">
        <v>56</v>
      </c>
      <c r="D23" s="1">
        <v>1</v>
      </c>
      <c r="E23" s="1">
        <v>4750</v>
      </c>
      <c r="F23" s="1">
        <v>1</v>
      </c>
      <c r="G23" s="8">
        <f t="shared" si="1"/>
        <v>256</v>
      </c>
      <c r="H23" s="9">
        <f t="shared" si="2"/>
        <v>192</v>
      </c>
      <c r="I23" s="9">
        <f t="shared" si="3"/>
        <v>67.52</v>
      </c>
      <c r="J23" s="9">
        <f t="shared" si="4"/>
        <v>259.52</v>
      </c>
      <c r="K23" s="9">
        <f t="shared" si="5"/>
        <v>51.9</v>
      </c>
      <c r="L23" s="9">
        <f t="shared" si="12"/>
        <v>311.41999999999996</v>
      </c>
      <c r="M23" s="7">
        <v>56</v>
      </c>
      <c r="N23" s="1">
        <v>1</v>
      </c>
      <c r="O23" s="1">
        <v>4750</v>
      </c>
      <c r="P23" s="1">
        <v>1</v>
      </c>
      <c r="Q23" s="8">
        <f t="shared" si="6"/>
        <v>278.39999999999998</v>
      </c>
      <c r="R23" s="9">
        <f t="shared" si="7"/>
        <v>55.7</v>
      </c>
      <c r="S23" s="9">
        <f t="shared" si="8"/>
        <v>334.09999999999997</v>
      </c>
      <c r="T23" s="7">
        <v>56</v>
      </c>
      <c r="U23" s="1">
        <v>1</v>
      </c>
      <c r="V23" s="1">
        <v>6147</v>
      </c>
      <c r="W23" s="1">
        <v>1</v>
      </c>
      <c r="X23" s="8">
        <f t="shared" si="9"/>
        <v>360.3</v>
      </c>
      <c r="Y23" s="9">
        <f t="shared" si="10"/>
        <v>72.099999999999994</v>
      </c>
      <c r="Z23" s="9">
        <f t="shared" si="11"/>
        <v>432.4</v>
      </c>
    </row>
    <row r="24" spans="1:26" ht="12" customHeight="1" x14ac:dyDescent="0.2">
      <c r="A24" s="5">
        <f t="shared" si="0"/>
        <v>19</v>
      </c>
      <c r="B24" s="6" t="s">
        <v>19</v>
      </c>
      <c r="C24" s="7">
        <v>57</v>
      </c>
      <c r="D24" s="1">
        <v>1</v>
      </c>
      <c r="E24" s="1">
        <v>4750</v>
      </c>
      <c r="F24" s="1">
        <v>1</v>
      </c>
      <c r="G24" s="8">
        <f t="shared" si="1"/>
        <v>256</v>
      </c>
      <c r="H24" s="9">
        <f t="shared" si="2"/>
        <v>192</v>
      </c>
      <c r="I24" s="9">
        <f t="shared" si="3"/>
        <v>67.52</v>
      </c>
      <c r="J24" s="9">
        <f t="shared" si="4"/>
        <v>259.52</v>
      </c>
      <c r="K24" s="9">
        <f t="shared" si="5"/>
        <v>51.9</v>
      </c>
      <c r="L24" s="9">
        <f t="shared" si="12"/>
        <v>311.41999999999996</v>
      </c>
      <c r="M24" s="7">
        <v>57</v>
      </c>
      <c r="N24" s="1">
        <v>1</v>
      </c>
      <c r="O24" s="1">
        <v>4750</v>
      </c>
      <c r="P24" s="1">
        <v>1</v>
      </c>
      <c r="Q24" s="8">
        <f t="shared" si="6"/>
        <v>278.39999999999998</v>
      </c>
      <c r="R24" s="9">
        <f t="shared" si="7"/>
        <v>55.7</v>
      </c>
      <c r="S24" s="9">
        <f t="shared" si="8"/>
        <v>334.09999999999997</v>
      </c>
      <c r="T24" s="7">
        <v>57</v>
      </c>
      <c r="U24" s="1">
        <v>1</v>
      </c>
      <c r="V24" s="1">
        <v>6147</v>
      </c>
      <c r="W24" s="1">
        <v>1</v>
      </c>
      <c r="X24" s="8">
        <f t="shared" si="9"/>
        <v>360.3</v>
      </c>
      <c r="Y24" s="9">
        <f t="shared" si="10"/>
        <v>72.099999999999994</v>
      </c>
      <c r="Z24" s="9">
        <f t="shared" si="11"/>
        <v>432.4</v>
      </c>
    </row>
    <row r="25" spans="1:26" ht="12" customHeight="1" x14ac:dyDescent="0.2">
      <c r="A25" s="5">
        <f t="shared" si="0"/>
        <v>20</v>
      </c>
      <c r="B25" s="6" t="s">
        <v>20</v>
      </c>
      <c r="C25" s="7">
        <v>76</v>
      </c>
      <c r="D25" s="1">
        <v>1</v>
      </c>
      <c r="E25" s="1">
        <v>4750</v>
      </c>
      <c r="F25" s="1">
        <v>1</v>
      </c>
      <c r="G25" s="8">
        <f t="shared" si="1"/>
        <v>256</v>
      </c>
      <c r="H25" s="9">
        <f t="shared" si="2"/>
        <v>192</v>
      </c>
      <c r="I25" s="9">
        <f t="shared" si="3"/>
        <v>67.52</v>
      </c>
      <c r="J25" s="9">
        <f t="shared" si="4"/>
        <v>259.52</v>
      </c>
      <c r="K25" s="9">
        <f t="shared" si="5"/>
        <v>51.9</v>
      </c>
      <c r="L25" s="9">
        <f t="shared" si="12"/>
        <v>311.41999999999996</v>
      </c>
      <c r="M25" s="7">
        <v>76</v>
      </c>
      <c r="N25" s="1">
        <v>1</v>
      </c>
      <c r="O25" s="1">
        <v>4750</v>
      </c>
      <c r="P25" s="1">
        <v>1</v>
      </c>
      <c r="Q25" s="8">
        <f t="shared" si="6"/>
        <v>278.39999999999998</v>
      </c>
      <c r="R25" s="9">
        <f t="shared" si="7"/>
        <v>55.7</v>
      </c>
      <c r="S25" s="9">
        <f t="shared" si="8"/>
        <v>334.09999999999997</v>
      </c>
      <c r="T25" s="7">
        <v>76</v>
      </c>
      <c r="U25" s="1">
        <v>1</v>
      </c>
      <c r="V25" s="1">
        <v>6147</v>
      </c>
      <c r="W25" s="1">
        <v>1</v>
      </c>
      <c r="X25" s="8">
        <f t="shared" si="9"/>
        <v>360.3</v>
      </c>
      <c r="Y25" s="9">
        <f t="shared" si="10"/>
        <v>72.099999999999994</v>
      </c>
      <c r="Z25" s="9">
        <f t="shared" si="11"/>
        <v>432.4</v>
      </c>
    </row>
    <row r="26" spans="1:26" ht="12" customHeight="1" x14ac:dyDescent="0.2">
      <c r="A26" s="5">
        <f t="shared" si="0"/>
        <v>21</v>
      </c>
      <c r="B26" s="6" t="s">
        <v>21</v>
      </c>
      <c r="C26" s="7">
        <v>88</v>
      </c>
      <c r="D26" s="1">
        <v>1</v>
      </c>
      <c r="E26" s="1">
        <v>4750</v>
      </c>
      <c r="F26" s="1">
        <v>1</v>
      </c>
      <c r="G26" s="8">
        <f t="shared" si="1"/>
        <v>256</v>
      </c>
      <c r="H26" s="9">
        <f t="shared" si="2"/>
        <v>192</v>
      </c>
      <c r="I26" s="9">
        <f t="shared" si="3"/>
        <v>67.52</v>
      </c>
      <c r="J26" s="9">
        <f t="shared" si="4"/>
        <v>259.52</v>
      </c>
      <c r="K26" s="9">
        <f t="shared" si="5"/>
        <v>51.9</v>
      </c>
      <c r="L26" s="9">
        <f t="shared" si="12"/>
        <v>311.41999999999996</v>
      </c>
      <c r="M26" s="7">
        <v>88</v>
      </c>
      <c r="N26" s="1">
        <v>1</v>
      </c>
      <c r="O26" s="1">
        <v>4750</v>
      </c>
      <c r="P26" s="1">
        <v>1</v>
      </c>
      <c r="Q26" s="8">
        <f t="shared" si="6"/>
        <v>278.39999999999998</v>
      </c>
      <c r="R26" s="9">
        <f t="shared" si="7"/>
        <v>55.7</v>
      </c>
      <c r="S26" s="9">
        <f t="shared" si="8"/>
        <v>334.09999999999997</v>
      </c>
      <c r="T26" s="7">
        <v>88</v>
      </c>
      <c r="U26" s="1">
        <v>1</v>
      </c>
      <c r="V26" s="1">
        <v>6147</v>
      </c>
      <c r="W26" s="1">
        <v>1</v>
      </c>
      <c r="X26" s="8">
        <f t="shared" si="9"/>
        <v>360.3</v>
      </c>
      <c r="Y26" s="9">
        <f t="shared" si="10"/>
        <v>72.099999999999994</v>
      </c>
      <c r="Z26" s="9">
        <f t="shared" si="11"/>
        <v>432.4</v>
      </c>
    </row>
    <row r="27" spans="1:26" ht="12" customHeight="1" x14ac:dyDescent="0.2">
      <c r="A27" s="5">
        <f t="shared" si="0"/>
        <v>22</v>
      </c>
      <c r="B27" s="6" t="s">
        <v>22</v>
      </c>
      <c r="C27" s="7">
        <v>110</v>
      </c>
      <c r="D27" s="1">
        <v>1</v>
      </c>
      <c r="E27" s="1">
        <v>4750</v>
      </c>
      <c r="F27" s="1">
        <v>2</v>
      </c>
      <c r="G27" s="8">
        <f t="shared" si="1"/>
        <v>512.1</v>
      </c>
      <c r="H27" s="9">
        <f t="shared" si="2"/>
        <v>384.1</v>
      </c>
      <c r="I27" s="9">
        <f t="shared" si="3"/>
        <v>135.06637499999999</v>
      </c>
      <c r="J27" s="9">
        <f t="shared" si="4"/>
        <v>519.16637500000002</v>
      </c>
      <c r="K27" s="9">
        <f t="shared" si="5"/>
        <v>103.8</v>
      </c>
      <c r="L27" s="9">
        <f t="shared" si="12"/>
        <v>622.96637499999997</v>
      </c>
      <c r="M27" s="7">
        <v>110</v>
      </c>
      <c r="N27" s="1">
        <v>1</v>
      </c>
      <c r="O27" s="1">
        <v>4750</v>
      </c>
      <c r="P27" s="1">
        <v>2</v>
      </c>
      <c r="Q27" s="8">
        <f t="shared" si="6"/>
        <v>556.79999999999995</v>
      </c>
      <c r="R27" s="9">
        <f t="shared" si="7"/>
        <v>111.4</v>
      </c>
      <c r="S27" s="9">
        <f t="shared" si="8"/>
        <v>668.19999999999993</v>
      </c>
      <c r="T27" s="7">
        <v>110</v>
      </c>
      <c r="U27" s="1">
        <v>1</v>
      </c>
      <c r="V27" s="1">
        <v>6147</v>
      </c>
      <c r="W27" s="1">
        <v>2</v>
      </c>
      <c r="X27" s="8">
        <f t="shared" si="9"/>
        <v>720.6</v>
      </c>
      <c r="Y27" s="9">
        <f t="shared" si="10"/>
        <v>144.1</v>
      </c>
      <c r="Z27" s="9">
        <f t="shared" si="11"/>
        <v>864.7</v>
      </c>
    </row>
    <row r="28" spans="1:26" ht="12" customHeight="1" x14ac:dyDescent="0.2">
      <c r="A28" s="5">
        <f t="shared" si="0"/>
        <v>23</v>
      </c>
      <c r="B28" s="6" t="s">
        <v>23</v>
      </c>
      <c r="C28" s="7">
        <v>120</v>
      </c>
      <c r="D28" s="1">
        <v>1</v>
      </c>
      <c r="E28" s="1">
        <v>4750</v>
      </c>
      <c r="F28" s="1">
        <v>2</v>
      </c>
      <c r="G28" s="8">
        <f t="shared" si="1"/>
        <v>512.1</v>
      </c>
      <c r="H28" s="9">
        <f t="shared" si="2"/>
        <v>384.1</v>
      </c>
      <c r="I28" s="9">
        <f t="shared" si="3"/>
        <v>135.06637499999999</v>
      </c>
      <c r="J28" s="9">
        <f t="shared" si="4"/>
        <v>519.16637500000002</v>
      </c>
      <c r="K28" s="9">
        <f t="shared" si="5"/>
        <v>103.8</v>
      </c>
      <c r="L28" s="9">
        <f t="shared" si="12"/>
        <v>622.96637499999997</v>
      </c>
      <c r="M28" s="7">
        <v>120</v>
      </c>
      <c r="N28" s="1">
        <v>1</v>
      </c>
      <c r="O28" s="1">
        <v>4750</v>
      </c>
      <c r="P28" s="1">
        <v>2</v>
      </c>
      <c r="Q28" s="8">
        <f t="shared" si="6"/>
        <v>556.79999999999995</v>
      </c>
      <c r="R28" s="9">
        <f t="shared" si="7"/>
        <v>111.4</v>
      </c>
      <c r="S28" s="9">
        <f t="shared" si="8"/>
        <v>668.19999999999993</v>
      </c>
      <c r="T28" s="7">
        <v>120</v>
      </c>
      <c r="U28" s="1">
        <v>1</v>
      </c>
      <c r="V28" s="1">
        <v>6147</v>
      </c>
      <c r="W28" s="1">
        <v>2</v>
      </c>
      <c r="X28" s="8">
        <f t="shared" si="9"/>
        <v>720.6</v>
      </c>
      <c r="Y28" s="9">
        <f t="shared" si="10"/>
        <v>144.1</v>
      </c>
      <c r="Z28" s="9">
        <f t="shared" si="11"/>
        <v>864.7</v>
      </c>
    </row>
    <row r="29" spans="1:26" ht="12" customHeight="1" x14ac:dyDescent="0.2">
      <c r="A29" s="5">
        <f t="shared" si="0"/>
        <v>24</v>
      </c>
      <c r="B29" s="6" t="s">
        <v>50</v>
      </c>
      <c r="C29" s="7">
        <v>340</v>
      </c>
      <c r="D29" s="1">
        <v>1</v>
      </c>
      <c r="E29" s="1">
        <v>4750</v>
      </c>
      <c r="F29" s="1">
        <v>4</v>
      </c>
      <c r="G29" s="8">
        <f t="shared" si="1"/>
        <v>1024.2</v>
      </c>
      <c r="H29" s="9">
        <f t="shared" si="2"/>
        <v>768.2</v>
      </c>
      <c r="I29" s="9">
        <f t="shared" si="3"/>
        <v>270.13274999999999</v>
      </c>
      <c r="J29" s="9">
        <f t="shared" si="4"/>
        <v>1038.33275</v>
      </c>
      <c r="K29" s="9">
        <f t="shared" si="5"/>
        <v>207.7</v>
      </c>
      <c r="L29" s="9">
        <f t="shared" si="12"/>
        <v>1246.0327500000001</v>
      </c>
      <c r="M29" s="7">
        <v>340</v>
      </c>
      <c r="N29" s="1">
        <v>1</v>
      </c>
      <c r="O29" s="1">
        <v>4750</v>
      </c>
      <c r="P29" s="1">
        <v>4</v>
      </c>
      <c r="Q29" s="8">
        <f t="shared" si="6"/>
        <v>1113.7</v>
      </c>
      <c r="R29" s="9">
        <f t="shared" si="7"/>
        <v>222.7</v>
      </c>
      <c r="S29" s="9">
        <f t="shared" si="8"/>
        <v>1336.4</v>
      </c>
      <c r="T29" s="7">
        <v>340</v>
      </c>
      <c r="U29" s="1">
        <v>1</v>
      </c>
      <c r="V29" s="1">
        <v>6147</v>
      </c>
      <c r="W29" s="1">
        <v>4</v>
      </c>
      <c r="X29" s="8">
        <f t="shared" si="9"/>
        <v>1441.2</v>
      </c>
      <c r="Y29" s="9">
        <f t="shared" si="10"/>
        <v>288.2</v>
      </c>
      <c r="Z29" s="9">
        <f t="shared" si="11"/>
        <v>1729.4</v>
      </c>
    </row>
    <row r="30" spans="1:26" ht="12" customHeight="1" x14ac:dyDescent="0.2">
      <c r="A30" s="5">
        <f t="shared" si="0"/>
        <v>25</v>
      </c>
      <c r="B30" s="6" t="s">
        <v>24</v>
      </c>
      <c r="C30" s="7">
        <v>61</v>
      </c>
      <c r="D30" s="1">
        <v>1</v>
      </c>
      <c r="E30" s="1">
        <v>4750</v>
      </c>
      <c r="F30" s="1">
        <v>1</v>
      </c>
      <c r="G30" s="8">
        <f t="shared" si="1"/>
        <v>256</v>
      </c>
      <c r="H30" s="9">
        <f t="shared" si="2"/>
        <v>192</v>
      </c>
      <c r="I30" s="9">
        <f t="shared" si="3"/>
        <v>67.52</v>
      </c>
      <c r="J30" s="9">
        <f t="shared" si="4"/>
        <v>259.52</v>
      </c>
      <c r="K30" s="9">
        <f t="shared" si="5"/>
        <v>51.9</v>
      </c>
      <c r="L30" s="9">
        <f t="shared" si="12"/>
        <v>311.41999999999996</v>
      </c>
      <c r="M30" s="7">
        <v>61</v>
      </c>
      <c r="N30" s="1">
        <v>1</v>
      </c>
      <c r="O30" s="1">
        <v>4750</v>
      </c>
      <c r="P30" s="1">
        <v>1</v>
      </c>
      <c r="Q30" s="8">
        <f t="shared" si="6"/>
        <v>278.39999999999998</v>
      </c>
      <c r="R30" s="9">
        <f t="shared" si="7"/>
        <v>55.7</v>
      </c>
      <c r="S30" s="9">
        <f t="shared" si="8"/>
        <v>334.09999999999997</v>
      </c>
      <c r="T30" s="7">
        <v>61</v>
      </c>
      <c r="U30" s="1">
        <v>1</v>
      </c>
      <c r="V30" s="1">
        <v>6147</v>
      </c>
      <c r="W30" s="1">
        <v>1</v>
      </c>
      <c r="X30" s="8">
        <f t="shared" si="9"/>
        <v>360.3</v>
      </c>
      <c r="Y30" s="9">
        <f t="shared" si="10"/>
        <v>72.099999999999994</v>
      </c>
      <c r="Z30" s="9">
        <f t="shared" si="11"/>
        <v>432.4</v>
      </c>
    </row>
    <row r="31" spans="1:26" ht="12" customHeight="1" x14ac:dyDescent="0.2">
      <c r="A31" s="5">
        <f t="shared" si="0"/>
        <v>26</v>
      </c>
      <c r="B31" s="6" t="s">
        <v>25</v>
      </c>
      <c r="C31" s="7">
        <v>81</v>
      </c>
      <c r="D31" s="1">
        <v>1</v>
      </c>
      <c r="E31" s="1">
        <v>4750</v>
      </c>
      <c r="F31" s="1">
        <v>1</v>
      </c>
      <c r="G31" s="8">
        <f t="shared" si="1"/>
        <v>256</v>
      </c>
      <c r="H31" s="9">
        <f t="shared" si="2"/>
        <v>192</v>
      </c>
      <c r="I31" s="9">
        <f t="shared" si="3"/>
        <v>67.52</v>
      </c>
      <c r="J31" s="9">
        <f t="shared" si="4"/>
        <v>259.52</v>
      </c>
      <c r="K31" s="9">
        <f t="shared" si="5"/>
        <v>51.9</v>
      </c>
      <c r="L31" s="9">
        <f t="shared" si="12"/>
        <v>311.41999999999996</v>
      </c>
      <c r="M31" s="7">
        <v>81</v>
      </c>
      <c r="N31" s="1">
        <v>1</v>
      </c>
      <c r="O31" s="1">
        <v>4750</v>
      </c>
      <c r="P31" s="1">
        <v>1</v>
      </c>
      <c r="Q31" s="8">
        <f t="shared" si="6"/>
        <v>278.39999999999998</v>
      </c>
      <c r="R31" s="9">
        <f t="shared" si="7"/>
        <v>55.7</v>
      </c>
      <c r="S31" s="9">
        <f t="shared" si="8"/>
        <v>334.09999999999997</v>
      </c>
      <c r="T31" s="7">
        <v>81</v>
      </c>
      <c r="U31" s="1">
        <v>1</v>
      </c>
      <c r="V31" s="1">
        <v>6147</v>
      </c>
      <c r="W31" s="1">
        <v>1</v>
      </c>
      <c r="X31" s="8">
        <f t="shared" si="9"/>
        <v>360.3</v>
      </c>
      <c r="Y31" s="9">
        <f t="shared" si="10"/>
        <v>72.099999999999994</v>
      </c>
      <c r="Z31" s="9">
        <f t="shared" si="11"/>
        <v>432.4</v>
      </c>
    </row>
    <row r="32" spans="1:26" ht="12" customHeight="1" x14ac:dyDescent="0.2">
      <c r="A32" s="5">
        <f t="shared" si="0"/>
        <v>27</v>
      </c>
      <c r="B32" s="13" t="s">
        <v>26</v>
      </c>
      <c r="C32" s="7">
        <v>172</v>
      </c>
      <c r="D32" s="1">
        <v>1</v>
      </c>
      <c r="E32" s="1">
        <v>4750</v>
      </c>
      <c r="F32" s="1">
        <v>2</v>
      </c>
      <c r="G32" s="8">
        <f t="shared" si="1"/>
        <v>512.1</v>
      </c>
      <c r="H32" s="9">
        <f t="shared" si="2"/>
        <v>384.1</v>
      </c>
      <c r="I32" s="9">
        <f t="shared" si="3"/>
        <v>135.06637499999999</v>
      </c>
      <c r="J32" s="9">
        <f t="shared" si="4"/>
        <v>519.16637500000002</v>
      </c>
      <c r="K32" s="9">
        <f t="shared" si="5"/>
        <v>103.8</v>
      </c>
      <c r="L32" s="9">
        <f t="shared" si="12"/>
        <v>622.96637499999997</v>
      </c>
      <c r="M32" s="7">
        <v>172</v>
      </c>
      <c r="N32" s="1">
        <v>1</v>
      </c>
      <c r="O32" s="1">
        <v>4750</v>
      </c>
      <c r="P32" s="1">
        <v>2</v>
      </c>
      <c r="Q32" s="8">
        <f t="shared" si="6"/>
        <v>556.79999999999995</v>
      </c>
      <c r="R32" s="9">
        <f t="shared" si="7"/>
        <v>111.4</v>
      </c>
      <c r="S32" s="9">
        <f t="shared" si="8"/>
        <v>668.19999999999993</v>
      </c>
      <c r="T32" s="7">
        <v>172</v>
      </c>
      <c r="U32" s="1">
        <v>1</v>
      </c>
      <c r="V32" s="1">
        <v>6147</v>
      </c>
      <c r="W32" s="1">
        <v>2</v>
      </c>
      <c r="X32" s="8">
        <f t="shared" si="9"/>
        <v>720.6</v>
      </c>
      <c r="Y32" s="9">
        <f t="shared" si="10"/>
        <v>144.1</v>
      </c>
      <c r="Z32" s="9">
        <f t="shared" si="11"/>
        <v>864.7</v>
      </c>
    </row>
    <row r="33" spans="1:26" ht="12" customHeight="1" x14ac:dyDescent="0.2">
      <c r="A33" s="5">
        <f t="shared" si="0"/>
        <v>28</v>
      </c>
      <c r="B33" s="6" t="s">
        <v>27</v>
      </c>
      <c r="C33" s="14">
        <v>132</v>
      </c>
      <c r="D33" s="1">
        <v>1</v>
      </c>
      <c r="E33" s="1">
        <v>4750</v>
      </c>
      <c r="F33" s="1">
        <v>2</v>
      </c>
      <c r="G33" s="8">
        <f t="shared" si="1"/>
        <v>512.1</v>
      </c>
      <c r="H33" s="9">
        <f t="shared" si="2"/>
        <v>384.1</v>
      </c>
      <c r="I33" s="9">
        <f t="shared" si="3"/>
        <v>135.06637499999999</v>
      </c>
      <c r="J33" s="9">
        <f t="shared" si="4"/>
        <v>519.16637500000002</v>
      </c>
      <c r="K33" s="9">
        <f t="shared" si="5"/>
        <v>103.8</v>
      </c>
      <c r="L33" s="9">
        <f t="shared" si="12"/>
        <v>622.96637499999997</v>
      </c>
      <c r="M33" s="14">
        <v>132</v>
      </c>
      <c r="N33" s="1">
        <v>1</v>
      </c>
      <c r="O33" s="1">
        <v>4750</v>
      </c>
      <c r="P33" s="1">
        <v>2</v>
      </c>
      <c r="Q33" s="8">
        <f t="shared" si="6"/>
        <v>556.79999999999995</v>
      </c>
      <c r="R33" s="9">
        <f t="shared" si="7"/>
        <v>111.4</v>
      </c>
      <c r="S33" s="9">
        <f t="shared" si="8"/>
        <v>668.19999999999993</v>
      </c>
      <c r="T33" s="14">
        <v>132</v>
      </c>
      <c r="U33" s="1">
        <v>1</v>
      </c>
      <c r="V33" s="1">
        <v>6147</v>
      </c>
      <c r="W33" s="1">
        <v>2</v>
      </c>
      <c r="X33" s="8">
        <f t="shared" si="9"/>
        <v>720.6</v>
      </c>
      <c r="Y33" s="9">
        <f t="shared" si="10"/>
        <v>144.1</v>
      </c>
      <c r="Z33" s="9">
        <f t="shared" si="11"/>
        <v>864.7</v>
      </c>
    </row>
    <row r="34" spans="1:26" ht="12" customHeight="1" x14ac:dyDescent="0.2">
      <c r="A34" s="5">
        <f t="shared" si="0"/>
        <v>29</v>
      </c>
      <c r="B34" s="6" t="s">
        <v>28</v>
      </c>
      <c r="C34" s="7">
        <v>51</v>
      </c>
      <c r="D34" s="1">
        <v>1</v>
      </c>
      <c r="E34" s="1">
        <v>4750</v>
      </c>
      <c r="F34" s="1">
        <v>1</v>
      </c>
      <c r="G34" s="8">
        <f t="shared" si="1"/>
        <v>256</v>
      </c>
      <c r="H34" s="9">
        <f t="shared" si="2"/>
        <v>192</v>
      </c>
      <c r="I34" s="9">
        <f t="shared" si="3"/>
        <v>67.52</v>
      </c>
      <c r="J34" s="9">
        <f t="shared" si="4"/>
        <v>259.52</v>
      </c>
      <c r="K34" s="9">
        <f t="shared" si="5"/>
        <v>51.9</v>
      </c>
      <c r="L34" s="9">
        <f t="shared" si="12"/>
        <v>311.41999999999996</v>
      </c>
      <c r="M34" s="7">
        <v>51</v>
      </c>
      <c r="N34" s="1">
        <v>1</v>
      </c>
      <c r="O34" s="1">
        <v>4750</v>
      </c>
      <c r="P34" s="1">
        <v>1</v>
      </c>
      <c r="Q34" s="8">
        <f t="shared" si="6"/>
        <v>278.39999999999998</v>
      </c>
      <c r="R34" s="9">
        <f t="shared" si="7"/>
        <v>55.7</v>
      </c>
      <c r="S34" s="9">
        <f t="shared" si="8"/>
        <v>334.09999999999997</v>
      </c>
      <c r="T34" s="7">
        <v>51</v>
      </c>
      <c r="U34" s="1">
        <v>1</v>
      </c>
      <c r="V34" s="1">
        <v>6147</v>
      </c>
      <c r="W34" s="1">
        <v>1</v>
      </c>
      <c r="X34" s="8">
        <f t="shared" si="9"/>
        <v>360.3</v>
      </c>
      <c r="Y34" s="9">
        <f t="shared" si="10"/>
        <v>72.099999999999994</v>
      </c>
      <c r="Z34" s="9">
        <f t="shared" si="11"/>
        <v>432.4</v>
      </c>
    </row>
    <row r="35" spans="1:26" ht="12" customHeight="1" x14ac:dyDescent="0.2">
      <c r="A35" s="5">
        <f t="shared" si="0"/>
        <v>30</v>
      </c>
      <c r="B35" s="6" t="s">
        <v>29</v>
      </c>
      <c r="C35" s="7">
        <v>175</v>
      </c>
      <c r="D35" s="1">
        <v>1</v>
      </c>
      <c r="E35" s="1">
        <v>4750</v>
      </c>
      <c r="F35" s="1">
        <v>2</v>
      </c>
      <c r="G35" s="8">
        <f t="shared" si="1"/>
        <v>512.1</v>
      </c>
      <c r="H35" s="9">
        <f t="shared" si="2"/>
        <v>384.1</v>
      </c>
      <c r="I35" s="9">
        <f t="shared" si="3"/>
        <v>135.06637499999999</v>
      </c>
      <c r="J35" s="9">
        <f t="shared" si="4"/>
        <v>519.16637500000002</v>
      </c>
      <c r="K35" s="9">
        <f t="shared" si="5"/>
        <v>103.8</v>
      </c>
      <c r="L35" s="9">
        <f t="shared" si="12"/>
        <v>622.96637499999997</v>
      </c>
      <c r="M35" s="7">
        <v>175</v>
      </c>
      <c r="N35" s="1">
        <v>1</v>
      </c>
      <c r="O35" s="1">
        <v>4750</v>
      </c>
      <c r="P35" s="1">
        <v>2</v>
      </c>
      <c r="Q35" s="8">
        <f t="shared" si="6"/>
        <v>556.79999999999995</v>
      </c>
      <c r="R35" s="9">
        <f t="shared" si="7"/>
        <v>111.4</v>
      </c>
      <c r="S35" s="9">
        <f t="shared" si="8"/>
        <v>668.19999999999993</v>
      </c>
      <c r="T35" s="7">
        <v>175</v>
      </c>
      <c r="U35" s="1">
        <v>1</v>
      </c>
      <c r="V35" s="1">
        <v>6147</v>
      </c>
      <c r="W35" s="1">
        <v>2</v>
      </c>
      <c r="X35" s="8">
        <f t="shared" si="9"/>
        <v>720.6</v>
      </c>
      <c r="Y35" s="9">
        <f t="shared" si="10"/>
        <v>144.1</v>
      </c>
      <c r="Z35" s="9">
        <f t="shared" si="11"/>
        <v>864.7</v>
      </c>
    </row>
    <row r="36" spans="1:26" ht="12" customHeight="1" x14ac:dyDescent="0.2">
      <c r="A36" s="5">
        <f t="shared" si="0"/>
        <v>31</v>
      </c>
      <c r="B36" s="6" t="s">
        <v>30</v>
      </c>
      <c r="C36" s="7">
        <v>85</v>
      </c>
      <c r="D36" s="1">
        <v>1</v>
      </c>
      <c r="E36" s="1">
        <v>4750</v>
      </c>
      <c r="F36" s="1">
        <v>1</v>
      </c>
      <c r="G36" s="8">
        <f t="shared" si="1"/>
        <v>256</v>
      </c>
      <c r="H36" s="9">
        <f t="shared" si="2"/>
        <v>192</v>
      </c>
      <c r="I36" s="9">
        <f t="shared" si="3"/>
        <v>67.52</v>
      </c>
      <c r="J36" s="9">
        <f t="shared" si="4"/>
        <v>259.52</v>
      </c>
      <c r="K36" s="9">
        <f t="shared" si="5"/>
        <v>51.9</v>
      </c>
      <c r="L36" s="9">
        <f t="shared" si="12"/>
        <v>311.41999999999996</v>
      </c>
      <c r="M36" s="7">
        <v>85</v>
      </c>
      <c r="N36" s="1">
        <v>1</v>
      </c>
      <c r="O36" s="1">
        <v>4750</v>
      </c>
      <c r="P36" s="1">
        <v>1</v>
      </c>
      <c r="Q36" s="8">
        <f t="shared" si="6"/>
        <v>278.39999999999998</v>
      </c>
      <c r="R36" s="9">
        <f t="shared" si="7"/>
        <v>55.7</v>
      </c>
      <c r="S36" s="9">
        <f t="shared" si="8"/>
        <v>334.09999999999997</v>
      </c>
      <c r="T36" s="7">
        <v>85</v>
      </c>
      <c r="U36" s="1">
        <v>1</v>
      </c>
      <c r="V36" s="1">
        <v>6147</v>
      </c>
      <c r="W36" s="1">
        <v>1</v>
      </c>
      <c r="X36" s="8">
        <f t="shared" si="9"/>
        <v>360.3</v>
      </c>
      <c r="Y36" s="9">
        <f t="shared" si="10"/>
        <v>72.099999999999994</v>
      </c>
      <c r="Z36" s="9">
        <f t="shared" si="11"/>
        <v>432.4</v>
      </c>
    </row>
    <row r="37" spans="1:26" ht="12" customHeight="1" x14ac:dyDescent="0.2">
      <c r="A37" s="5">
        <f t="shared" si="0"/>
        <v>32</v>
      </c>
      <c r="B37" s="6" t="s">
        <v>31</v>
      </c>
      <c r="C37" s="7">
        <v>181</v>
      </c>
      <c r="D37" s="1">
        <v>1</v>
      </c>
      <c r="E37" s="1">
        <v>4750</v>
      </c>
      <c r="F37" s="1">
        <v>2</v>
      </c>
      <c r="G37" s="8">
        <f t="shared" si="1"/>
        <v>512.1</v>
      </c>
      <c r="H37" s="9">
        <f t="shared" si="2"/>
        <v>384.1</v>
      </c>
      <c r="I37" s="9">
        <f t="shared" si="3"/>
        <v>135.06637499999999</v>
      </c>
      <c r="J37" s="9">
        <f t="shared" si="4"/>
        <v>519.16637500000002</v>
      </c>
      <c r="K37" s="9">
        <f t="shared" si="5"/>
        <v>103.8</v>
      </c>
      <c r="L37" s="9">
        <f t="shared" si="12"/>
        <v>622.96637499999997</v>
      </c>
      <c r="M37" s="7">
        <v>181</v>
      </c>
      <c r="N37" s="1">
        <v>1</v>
      </c>
      <c r="O37" s="1">
        <v>4750</v>
      </c>
      <c r="P37" s="1">
        <v>2</v>
      </c>
      <c r="Q37" s="8">
        <f t="shared" si="6"/>
        <v>556.79999999999995</v>
      </c>
      <c r="R37" s="9">
        <f t="shared" si="7"/>
        <v>111.4</v>
      </c>
      <c r="S37" s="9">
        <f t="shared" si="8"/>
        <v>668.19999999999993</v>
      </c>
      <c r="T37" s="7">
        <v>181</v>
      </c>
      <c r="U37" s="1">
        <v>1</v>
      </c>
      <c r="V37" s="1">
        <v>6147</v>
      </c>
      <c r="W37" s="1">
        <v>2</v>
      </c>
      <c r="X37" s="8">
        <f t="shared" si="9"/>
        <v>720.6</v>
      </c>
      <c r="Y37" s="9">
        <f t="shared" si="10"/>
        <v>144.1</v>
      </c>
      <c r="Z37" s="9">
        <f t="shared" si="11"/>
        <v>864.7</v>
      </c>
    </row>
    <row r="38" spans="1:26" ht="12" customHeight="1" x14ac:dyDescent="0.2">
      <c r="A38" s="5">
        <f t="shared" si="0"/>
        <v>33</v>
      </c>
      <c r="B38" s="6" t="s">
        <v>32</v>
      </c>
      <c r="C38" s="7">
        <v>61</v>
      </c>
      <c r="D38" s="1">
        <v>1</v>
      </c>
      <c r="E38" s="1">
        <v>4750</v>
      </c>
      <c r="F38" s="1">
        <v>1</v>
      </c>
      <c r="G38" s="8">
        <f t="shared" si="1"/>
        <v>256</v>
      </c>
      <c r="H38" s="9">
        <f t="shared" si="2"/>
        <v>192</v>
      </c>
      <c r="I38" s="9">
        <f t="shared" si="3"/>
        <v>67.52</v>
      </c>
      <c r="J38" s="9">
        <f t="shared" si="4"/>
        <v>259.52</v>
      </c>
      <c r="K38" s="9">
        <f t="shared" si="5"/>
        <v>51.9</v>
      </c>
      <c r="L38" s="9">
        <f t="shared" si="12"/>
        <v>311.41999999999996</v>
      </c>
      <c r="M38" s="7">
        <v>61</v>
      </c>
      <c r="N38" s="1">
        <v>1</v>
      </c>
      <c r="O38" s="1">
        <v>4750</v>
      </c>
      <c r="P38" s="1">
        <v>1</v>
      </c>
      <c r="Q38" s="8">
        <f t="shared" si="6"/>
        <v>278.39999999999998</v>
      </c>
      <c r="R38" s="9">
        <f t="shared" si="7"/>
        <v>55.7</v>
      </c>
      <c r="S38" s="9">
        <f t="shared" si="8"/>
        <v>334.09999999999997</v>
      </c>
      <c r="T38" s="7">
        <v>61</v>
      </c>
      <c r="U38" s="1">
        <v>1</v>
      </c>
      <c r="V38" s="1">
        <v>6147</v>
      </c>
      <c r="W38" s="1">
        <v>1</v>
      </c>
      <c r="X38" s="8">
        <f t="shared" si="9"/>
        <v>360.3</v>
      </c>
      <c r="Y38" s="9">
        <f t="shared" si="10"/>
        <v>72.099999999999994</v>
      </c>
      <c r="Z38" s="9">
        <f t="shared" si="11"/>
        <v>432.4</v>
      </c>
    </row>
    <row r="39" spans="1:26" ht="12" customHeight="1" x14ac:dyDescent="0.2">
      <c r="A39" s="5">
        <f t="shared" si="0"/>
        <v>34</v>
      </c>
      <c r="B39" s="6" t="s">
        <v>33</v>
      </c>
      <c r="C39" s="7">
        <v>74</v>
      </c>
      <c r="D39" s="1">
        <v>1</v>
      </c>
      <c r="E39" s="1">
        <v>4750</v>
      </c>
      <c r="F39" s="1">
        <v>1</v>
      </c>
      <c r="G39" s="8">
        <f t="shared" si="1"/>
        <v>256</v>
      </c>
      <c r="H39" s="9">
        <f t="shared" si="2"/>
        <v>192</v>
      </c>
      <c r="I39" s="9">
        <f t="shared" si="3"/>
        <v>67.52</v>
      </c>
      <c r="J39" s="9">
        <f t="shared" si="4"/>
        <v>259.52</v>
      </c>
      <c r="K39" s="9">
        <f t="shared" si="5"/>
        <v>51.9</v>
      </c>
      <c r="L39" s="9">
        <f t="shared" si="12"/>
        <v>311.41999999999996</v>
      </c>
      <c r="M39" s="7">
        <v>74</v>
      </c>
      <c r="N39" s="1">
        <v>1</v>
      </c>
      <c r="O39" s="1">
        <v>4750</v>
      </c>
      <c r="P39" s="1">
        <v>1</v>
      </c>
      <c r="Q39" s="8">
        <f t="shared" si="6"/>
        <v>278.39999999999998</v>
      </c>
      <c r="R39" s="9">
        <f t="shared" si="7"/>
        <v>55.7</v>
      </c>
      <c r="S39" s="9">
        <f t="shared" si="8"/>
        <v>334.09999999999997</v>
      </c>
      <c r="T39" s="7">
        <v>74</v>
      </c>
      <c r="U39" s="1">
        <v>1</v>
      </c>
      <c r="V39" s="1">
        <v>6147</v>
      </c>
      <c r="W39" s="1">
        <v>1</v>
      </c>
      <c r="X39" s="8">
        <f t="shared" si="9"/>
        <v>360.3</v>
      </c>
      <c r="Y39" s="9">
        <f t="shared" si="10"/>
        <v>72.099999999999994</v>
      </c>
      <c r="Z39" s="9">
        <f t="shared" si="11"/>
        <v>432.4</v>
      </c>
    </row>
    <row r="40" spans="1:26" ht="12" customHeight="1" x14ac:dyDescent="0.2">
      <c r="A40" s="5">
        <f t="shared" si="0"/>
        <v>35</v>
      </c>
      <c r="B40" s="13" t="s">
        <v>34</v>
      </c>
      <c r="C40" s="7">
        <v>113</v>
      </c>
      <c r="D40" s="1">
        <v>1</v>
      </c>
      <c r="E40" s="1">
        <v>4750</v>
      </c>
      <c r="F40" s="1">
        <v>2</v>
      </c>
      <c r="G40" s="8">
        <f t="shared" si="1"/>
        <v>512.1</v>
      </c>
      <c r="H40" s="9">
        <f t="shared" si="2"/>
        <v>384.1</v>
      </c>
      <c r="I40" s="9">
        <f t="shared" si="3"/>
        <v>135.06637499999999</v>
      </c>
      <c r="J40" s="9">
        <f t="shared" si="4"/>
        <v>519.16637500000002</v>
      </c>
      <c r="K40" s="9">
        <f t="shared" si="5"/>
        <v>103.8</v>
      </c>
      <c r="L40" s="9">
        <f t="shared" si="12"/>
        <v>622.96637499999997</v>
      </c>
      <c r="M40" s="7">
        <v>113</v>
      </c>
      <c r="N40" s="1">
        <v>1</v>
      </c>
      <c r="O40" s="1">
        <v>4750</v>
      </c>
      <c r="P40" s="1">
        <v>2</v>
      </c>
      <c r="Q40" s="8">
        <f t="shared" si="6"/>
        <v>556.79999999999995</v>
      </c>
      <c r="R40" s="9">
        <f t="shared" si="7"/>
        <v>111.4</v>
      </c>
      <c r="S40" s="9">
        <f t="shared" si="8"/>
        <v>668.19999999999993</v>
      </c>
      <c r="T40" s="7">
        <v>113</v>
      </c>
      <c r="U40" s="1">
        <v>1</v>
      </c>
      <c r="V40" s="1">
        <v>6147</v>
      </c>
      <c r="W40" s="1">
        <v>2</v>
      </c>
      <c r="X40" s="8">
        <f t="shared" si="9"/>
        <v>720.6</v>
      </c>
      <c r="Y40" s="9">
        <f t="shared" si="10"/>
        <v>144.1</v>
      </c>
      <c r="Z40" s="9">
        <f t="shared" si="11"/>
        <v>864.7</v>
      </c>
    </row>
    <row r="41" spans="1:26" ht="12" customHeight="1" x14ac:dyDescent="0.2">
      <c r="A41" s="5">
        <f t="shared" si="0"/>
        <v>36</v>
      </c>
      <c r="B41" s="6" t="s">
        <v>35</v>
      </c>
      <c r="C41" s="7">
        <v>47</v>
      </c>
      <c r="D41" s="1">
        <v>1</v>
      </c>
      <c r="E41" s="1">
        <v>4750</v>
      </c>
      <c r="F41" s="1">
        <v>1</v>
      </c>
      <c r="G41" s="8">
        <f t="shared" si="1"/>
        <v>256</v>
      </c>
      <c r="H41" s="9">
        <f t="shared" si="2"/>
        <v>192</v>
      </c>
      <c r="I41" s="9">
        <f t="shared" si="3"/>
        <v>67.52</v>
      </c>
      <c r="J41" s="9">
        <f t="shared" si="4"/>
        <v>259.52</v>
      </c>
      <c r="K41" s="9">
        <f t="shared" si="5"/>
        <v>51.9</v>
      </c>
      <c r="L41" s="9">
        <f t="shared" si="12"/>
        <v>311.41999999999996</v>
      </c>
      <c r="M41" s="7">
        <v>47</v>
      </c>
      <c r="N41" s="1">
        <v>1</v>
      </c>
      <c r="O41" s="1">
        <v>4750</v>
      </c>
      <c r="P41" s="1">
        <v>1</v>
      </c>
      <c r="Q41" s="8">
        <f t="shared" si="6"/>
        <v>278.39999999999998</v>
      </c>
      <c r="R41" s="9">
        <f t="shared" si="7"/>
        <v>55.7</v>
      </c>
      <c r="S41" s="9">
        <f t="shared" si="8"/>
        <v>334.09999999999997</v>
      </c>
      <c r="T41" s="7">
        <v>47</v>
      </c>
      <c r="U41" s="1">
        <v>1</v>
      </c>
      <c r="V41" s="1">
        <v>6147</v>
      </c>
      <c r="W41" s="1">
        <v>1</v>
      </c>
      <c r="X41" s="8">
        <f t="shared" si="9"/>
        <v>360.3</v>
      </c>
      <c r="Y41" s="9">
        <f t="shared" si="10"/>
        <v>72.099999999999994</v>
      </c>
      <c r="Z41" s="9">
        <f t="shared" si="11"/>
        <v>432.4</v>
      </c>
    </row>
    <row r="42" spans="1:26" ht="12" customHeight="1" x14ac:dyDescent="0.2">
      <c r="A42" s="5">
        <f t="shared" si="0"/>
        <v>37</v>
      </c>
      <c r="B42" s="6" t="s">
        <v>36</v>
      </c>
      <c r="C42" s="14">
        <v>60</v>
      </c>
      <c r="D42" s="1">
        <v>1</v>
      </c>
      <c r="E42" s="1">
        <v>4750</v>
      </c>
      <c r="F42" s="1">
        <v>1</v>
      </c>
      <c r="G42" s="8">
        <f t="shared" si="1"/>
        <v>256</v>
      </c>
      <c r="H42" s="9">
        <f t="shared" si="2"/>
        <v>192</v>
      </c>
      <c r="I42" s="9">
        <f t="shared" si="3"/>
        <v>67.52</v>
      </c>
      <c r="J42" s="9">
        <f t="shared" si="4"/>
        <v>259.52</v>
      </c>
      <c r="K42" s="9">
        <f t="shared" si="5"/>
        <v>51.9</v>
      </c>
      <c r="L42" s="9">
        <f t="shared" si="12"/>
        <v>311.41999999999996</v>
      </c>
      <c r="M42" s="14">
        <v>60</v>
      </c>
      <c r="N42" s="1">
        <v>1</v>
      </c>
      <c r="O42" s="1">
        <v>4750</v>
      </c>
      <c r="P42" s="1">
        <v>1</v>
      </c>
      <c r="Q42" s="8">
        <f t="shared" si="6"/>
        <v>278.39999999999998</v>
      </c>
      <c r="R42" s="9">
        <f t="shared" si="7"/>
        <v>55.7</v>
      </c>
      <c r="S42" s="9">
        <f t="shared" si="8"/>
        <v>334.09999999999997</v>
      </c>
      <c r="T42" s="14">
        <v>60</v>
      </c>
      <c r="U42" s="1">
        <v>1</v>
      </c>
      <c r="V42" s="1">
        <v>6147</v>
      </c>
      <c r="W42" s="1">
        <v>1</v>
      </c>
      <c r="X42" s="8">
        <f t="shared" si="9"/>
        <v>360.3</v>
      </c>
      <c r="Y42" s="9">
        <f t="shared" si="10"/>
        <v>72.099999999999994</v>
      </c>
      <c r="Z42" s="9">
        <f t="shared" si="11"/>
        <v>432.4</v>
      </c>
    </row>
    <row r="43" spans="1:26" ht="12" customHeight="1" x14ac:dyDescent="0.2">
      <c r="A43" s="5">
        <f t="shared" si="0"/>
        <v>38</v>
      </c>
      <c r="B43" s="6" t="s">
        <v>37</v>
      </c>
      <c r="C43" s="7">
        <v>111</v>
      </c>
      <c r="D43" s="1">
        <v>1</v>
      </c>
      <c r="E43" s="1">
        <v>4750</v>
      </c>
      <c r="F43" s="1">
        <v>2</v>
      </c>
      <c r="G43" s="8">
        <f t="shared" si="1"/>
        <v>512.1</v>
      </c>
      <c r="H43" s="9">
        <f t="shared" si="2"/>
        <v>384.1</v>
      </c>
      <c r="I43" s="9">
        <f t="shared" si="3"/>
        <v>135.06637499999999</v>
      </c>
      <c r="J43" s="9">
        <f t="shared" si="4"/>
        <v>519.16637500000002</v>
      </c>
      <c r="K43" s="9">
        <f t="shared" si="5"/>
        <v>103.8</v>
      </c>
      <c r="L43" s="9">
        <f t="shared" si="12"/>
        <v>622.96637499999997</v>
      </c>
      <c r="M43" s="7">
        <v>111</v>
      </c>
      <c r="N43" s="1">
        <v>1</v>
      </c>
      <c r="O43" s="1">
        <v>4750</v>
      </c>
      <c r="P43" s="1">
        <v>2</v>
      </c>
      <c r="Q43" s="8">
        <f t="shared" si="6"/>
        <v>556.79999999999995</v>
      </c>
      <c r="R43" s="9">
        <f t="shared" si="7"/>
        <v>111.4</v>
      </c>
      <c r="S43" s="9">
        <f t="shared" si="8"/>
        <v>668.19999999999993</v>
      </c>
      <c r="T43" s="7">
        <v>111</v>
      </c>
      <c r="U43" s="1">
        <v>1</v>
      </c>
      <c r="V43" s="1">
        <v>6147</v>
      </c>
      <c r="W43" s="1">
        <v>2</v>
      </c>
      <c r="X43" s="8">
        <f t="shared" si="9"/>
        <v>720.6</v>
      </c>
      <c r="Y43" s="9">
        <f t="shared" si="10"/>
        <v>144.1</v>
      </c>
      <c r="Z43" s="9">
        <f t="shared" si="11"/>
        <v>864.7</v>
      </c>
    </row>
    <row r="44" spans="1:26" ht="12" customHeight="1" x14ac:dyDescent="0.2">
      <c r="A44" s="5">
        <f t="shared" si="0"/>
        <v>39</v>
      </c>
      <c r="B44" s="6" t="s">
        <v>38</v>
      </c>
      <c r="C44" s="7">
        <v>43</v>
      </c>
      <c r="D44" s="1">
        <v>1</v>
      </c>
      <c r="E44" s="1">
        <v>4750</v>
      </c>
      <c r="F44" s="1">
        <v>1</v>
      </c>
      <c r="G44" s="8">
        <f t="shared" si="1"/>
        <v>256</v>
      </c>
      <c r="H44" s="9">
        <f t="shared" si="2"/>
        <v>192</v>
      </c>
      <c r="I44" s="9">
        <f t="shared" si="3"/>
        <v>67.52</v>
      </c>
      <c r="J44" s="9">
        <f t="shared" si="4"/>
        <v>259.52</v>
      </c>
      <c r="K44" s="9">
        <f t="shared" si="5"/>
        <v>51.9</v>
      </c>
      <c r="L44" s="9">
        <f t="shared" si="12"/>
        <v>311.41999999999996</v>
      </c>
      <c r="M44" s="7">
        <v>43</v>
      </c>
      <c r="N44" s="1">
        <v>1</v>
      </c>
      <c r="O44" s="1">
        <v>4750</v>
      </c>
      <c r="P44" s="1">
        <v>1</v>
      </c>
      <c r="Q44" s="8">
        <f t="shared" si="6"/>
        <v>278.39999999999998</v>
      </c>
      <c r="R44" s="9">
        <f t="shared" si="7"/>
        <v>55.7</v>
      </c>
      <c r="S44" s="9">
        <f t="shared" si="8"/>
        <v>334.09999999999997</v>
      </c>
      <c r="T44" s="7">
        <v>43</v>
      </c>
      <c r="U44" s="1">
        <v>1</v>
      </c>
      <c r="V44" s="1">
        <v>6147</v>
      </c>
      <c r="W44" s="1">
        <v>1</v>
      </c>
      <c r="X44" s="8">
        <f t="shared" si="9"/>
        <v>360.3</v>
      </c>
      <c r="Y44" s="9">
        <f t="shared" si="10"/>
        <v>72.099999999999994</v>
      </c>
      <c r="Z44" s="9">
        <f t="shared" si="11"/>
        <v>432.4</v>
      </c>
    </row>
    <row r="45" spans="1:26" ht="12" customHeight="1" x14ac:dyDescent="0.2">
      <c r="A45" s="5">
        <f t="shared" si="0"/>
        <v>40</v>
      </c>
      <c r="B45" s="6" t="s">
        <v>39</v>
      </c>
      <c r="C45" s="7">
        <v>92</v>
      </c>
      <c r="D45" s="1">
        <v>1</v>
      </c>
      <c r="E45" s="1">
        <v>4750</v>
      </c>
      <c r="F45" s="1">
        <v>1</v>
      </c>
      <c r="G45" s="8">
        <f t="shared" si="1"/>
        <v>256</v>
      </c>
      <c r="H45" s="9">
        <f t="shared" si="2"/>
        <v>192</v>
      </c>
      <c r="I45" s="9">
        <f t="shared" si="3"/>
        <v>67.52</v>
      </c>
      <c r="J45" s="9">
        <f t="shared" si="4"/>
        <v>259.52</v>
      </c>
      <c r="K45" s="9">
        <f t="shared" si="5"/>
        <v>51.9</v>
      </c>
      <c r="L45" s="9">
        <f t="shared" si="12"/>
        <v>311.41999999999996</v>
      </c>
      <c r="M45" s="7">
        <v>92</v>
      </c>
      <c r="N45" s="1">
        <v>1</v>
      </c>
      <c r="O45" s="1">
        <v>4750</v>
      </c>
      <c r="P45" s="1">
        <v>1</v>
      </c>
      <c r="Q45" s="8">
        <f t="shared" si="6"/>
        <v>278.39999999999998</v>
      </c>
      <c r="R45" s="9">
        <f t="shared" si="7"/>
        <v>55.7</v>
      </c>
      <c r="S45" s="9">
        <f t="shared" si="8"/>
        <v>334.09999999999997</v>
      </c>
      <c r="T45" s="7">
        <v>92</v>
      </c>
      <c r="U45" s="1">
        <v>1</v>
      </c>
      <c r="V45" s="1">
        <v>6147</v>
      </c>
      <c r="W45" s="1">
        <v>1</v>
      </c>
      <c r="X45" s="8">
        <f t="shared" si="9"/>
        <v>360.3</v>
      </c>
      <c r="Y45" s="9">
        <f t="shared" si="10"/>
        <v>72.099999999999994</v>
      </c>
      <c r="Z45" s="9">
        <f t="shared" si="11"/>
        <v>432.4</v>
      </c>
    </row>
    <row r="46" spans="1:26" ht="12" customHeight="1" x14ac:dyDescent="0.2">
      <c r="A46" s="5">
        <f t="shared" si="0"/>
        <v>41</v>
      </c>
      <c r="B46" s="6" t="s">
        <v>40</v>
      </c>
      <c r="C46" s="7">
        <v>71</v>
      </c>
      <c r="D46" s="1">
        <v>1</v>
      </c>
      <c r="E46" s="1">
        <v>4750</v>
      </c>
      <c r="F46" s="1">
        <v>1</v>
      </c>
      <c r="G46" s="8">
        <f t="shared" si="1"/>
        <v>256</v>
      </c>
      <c r="H46" s="9">
        <f t="shared" si="2"/>
        <v>192</v>
      </c>
      <c r="I46" s="9">
        <f t="shared" si="3"/>
        <v>67.52</v>
      </c>
      <c r="J46" s="9">
        <f t="shared" si="4"/>
        <v>259.52</v>
      </c>
      <c r="K46" s="9">
        <f t="shared" si="5"/>
        <v>51.9</v>
      </c>
      <c r="L46" s="9">
        <f t="shared" si="12"/>
        <v>311.41999999999996</v>
      </c>
      <c r="M46" s="7">
        <v>71</v>
      </c>
      <c r="N46" s="1">
        <v>1</v>
      </c>
      <c r="O46" s="1">
        <v>4750</v>
      </c>
      <c r="P46" s="1">
        <v>1</v>
      </c>
      <c r="Q46" s="8">
        <f t="shared" si="6"/>
        <v>278.39999999999998</v>
      </c>
      <c r="R46" s="9">
        <f t="shared" si="7"/>
        <v>55.7</v>
      </c>
      <c r="S46" s="9">
        <f t="shared" si="8"/>
        <v>334.09999999999997</v>
      </c>
      <c r="T46" s="7">
        <v>71</v>
      </c>
      <c r="U46" s="1">
        <v>1</v>
      </c>
      <c r="V46" s="1">
        <v>6147</v>
      </c>
      <c r="W46" s="1">
        <v>1</v>
      </c>
      <c r="X46" s="8">
        <f t="shared" si="9"/>
        <v>360.3</v>
      </c>
      <c r="Y46" s="9">
        <f t="shared" si="10"/>
        <v>72.099999999999994</v>
      </c>
      <c r="Z46" s="9">
        <f t="shared" si="11"/>
        <v>432.4</v>
      </c>
    </row>
    <row r="47" spans="1:26" ht="12" customHeight="1" x14ac:dyDescent="0.2">
      <c r="A47" s="5">
        <f t="shared" si="0"/>
        <v>42</v>
      </c>
      <c r="B47" s="6" t="s">
        <v>41</v>
      </c>
      <c r="C47" s="7">
        <v>131</v>
      </c>
      <c r="D47" s="1">
        <v>1</v>
      </c>
      <c r="E47" s="1">
        <v>4750</v>
      </c>
      <c r="F47" s="1">
        <v>2</v>
      </c>
      <c r="G47" s="8">
        <f t="shared" si="1"/>
        <v>512.1</v>
      </c>
      <c r="H47" s="9">
        <f t="shared" si="2"/>
        <v>384.1</v>
      </c>
      <c r="I47" s="9">
        <f t="shared" si="3"/>
        <v>135.06637499999999</v>
      </c>
      <c r="J47" s="9">
        <f t="shared" si="4"/>
        <v>519.16637500000002</v>
      </c>
      <c r="K47" s="9">
        <f t="shared" si="5"/>
        <v>103.8</v>
      </c>
      <c r="L47" s="9">
        <f t="shared" si="12"/>
        <v>622.96637499999997</v>
      </c>
      <c r="M47" s="7">
        <v>131</v>
      </c>
      <c r="N47" s="1">
        <v>1</v>
      </c>
      <c r="O47" s="1">
        <v>4750</v>
      </c>
      <c r="P47" s="1">
        <v>2</v>
      </c>
      <c r="Q47" s="8">
        <f t="shared" si="6"/>
        <v>556.79999999999995</v>
      </c>
      <c r="R47" s="9">
        <f t="shared" si="7"/>
        <v>111.4</v>
      </c>
      <c r="S47" s="9">
        <f t="shared" si="8"/>
        <v>668.19999999999993</v>
      </c>
      <c r="T47" s="7">
        <v>131</v>
      </c>
      <c r="U47" s="1">
        <v>1</v>
      </c>
      <c r="V47" s="1">
        <v>6147</v>
      </c>
      <c r="W47" s="1">
        <v>2</v>
      </c>
      <c r="X47" s="8">
        <f t="shared" si="9"/>
        <v>720.6</v>
      </c>
      <c r="Y47" s="9">
        <f t="shared" si="10"/>
        <v>144.1</v>
      </c>
      <c r="Z47" s="9">
        <f t="shared" si="11"/>
        <v>864.7</v>
      </c>
    </row>
    <row r="48" spans="1:26" ht="12" customHeight="1" x14ac:dyDescent="0.2">
      <c r="A48" s="5">
        <f t="shared" si="0"/>
        <v>43</v>
      </c>
      <c r="B48" s="6" t="s">
        <v>42</v>
      </c>
      <c r="C48" s="7">
        <v>54</v>
      </c>
      <c r="D48" s="1">
        <v>1</v>
      </c>
      <c r="E48" s="1">
        <v>4750</v>
      </c>
      <c r="F48" s="1">
        <v>1</v>
      </c>
      <c r="G48" s="8">
        <f t="shared" si="1"/>
        <v>256</v>
      </c>
      <c r="H48" s="9">
        <f t="shared" si="2"/>
        <v>192</v>
      </c>
      <c r="I48" s="9">
        <f t="shared" si="3"/>
        <v>67.52</v>
      </c>
      <c r="J48" s="9">
        <f t="shared" si="4"/>
        <v>259.52</v>
      </c>
      <c r="K48" s="9">
        <f t="shared" si="5"/>
        <v>51.9</v>
      </c>
      <c r="L48" s="9">
        <f t="shared" si="12"/>
        <v>311.41999999999996</v>
      </c>
      <c r="M48" s="7">
        <v>54</v>
      </c>
      <c r="N48" s="1">
        <v>1</v>
      </c>
      <c r="O48" s="1">
        <v>4750</v>
      </c>
      <c r="P48" s="1">
        <v>1</v>
      </c>
      <c r="Q48" s="8">
        <f t="shared" si="6"/>
        <v>278.39999999999998</v>
      </c>
      <c r="R48" s="9">
        <f t="shared" si="7"/>
        <v>55.7</v>
      </c>
      <c r="S48" s="9">
        <f t="shared" si="8"/>
        <v>334.09999999999997</v>
      </c>
      <c r="T48" s="7">
        <v>54</v>
      </c>
      <c r="U48" s="1">
        <v>1</v>
      </c>
      <c r="V48" s="1">
        <v>6147</v>
      </c>
      <c r="W48" s="1">
        <v>1</v>
      </c>
      <c r="X48" s="8">
        <f t="shared" si="9"/>
        <v>360.3</v>
      </c>
      <c r="Y48" s="9">
        <f t="shared" si="10"/>
        <v>72.099999999999994</v>
      </c>
      <c r="Z48" s="9">
        <f t="shared" si="11"/>
        <v>432.4</v>
      </c>
    </row>
    <row r="49" spans="1:26" ht="12.75" customHeight="1" x14ac:dyDescent="0.2">
      <c r="A49" s="5">
        <f t="shared" si="0"/>
        <v>44</v>
      </c>
      <c r="B49" s="15" t="s">
        <v>43</v>
      </c>
      <c r="C49" s="7">
        <v>88</v>
      </c>
      <c r="D49" s="1">
        <v>1</v>
      </c>
      <c r="E49" s="1">
        <v>4750</v>
      </c>
      <c r="F49" s="1">
        <v>1</v>
      </c>
      <c r="G49" s="8">
        <f t="shared" si="1"/>
        <v>256</v>
      </c>
      <c r="H49" s="9">
        <f t="shared" si="2"/>
        <v>192</v>
      </c>
      <c r="I49" s="9">
        <f t="shared" si="3"/>
        <v>67.52</v>
      </c>
      <c r="J49" s="9">
        <f t="shared" si="4"/>
        <v>259.52</v>
      </c>
      <c r="K49" s="9">
        <f t="shared" si="5"/>
        <v>51.9</v>
      </c>
      <c r="L49" s="9">
        <f t="shared" si="12"/>
        <v>311.41999999999996</v>
      </c>
      <c r="M49" s="7">
        <v>88</v>
      </c>
      <c r="N49" s="1">
        <v>1</v>
      </c>
      <c r="O49" s="1">
        <v>4750</v>
      </c>
      <c r="P49" s="1">
        <v>1</v>
      </c>
      <c r="Q49" s="8">
        <f t="shared" si="6"/>
        <v>278.39999999999998</v>
      </c>
      <c r="R49" s="9">
        <f t="shared" si="7"/>
        <v>55.7</v>
      </c>
      <c r="S49" s="9">
        <f t="shared" si="8"/>
        <v>334.09999999999997</v>
      </c>
      <c r="T49" s="7">
        <v>88</v>
      </c>
      <c r="U49" s="1">
        <v>1</v>
      </c>
      <c r="V49" s="1">
        <v>6147</v>
      </c>
      <c r="W49" s="1">
        <v>1</v>
      </c>
      <c r="X49" s="8">
        <f t="shared" si="9"/>
        <v>360.3</v>
      </c>
      <c r="Y49" s="9">
        <f t="shared" si="10"/>
        <v>72.099999999999994</v>
      </c>
      <c r="Z49" s="9">
        <f t="shared" si="11"/>
        <v>432.4</v>
      </c>
    </row>
    <row r="50" spans="1:26" ht="15" x14ac:dyDescent="0.25">
      <c r="A50" s="52" t="s">
        <v>44</v>
      </c>
      <c r="B50" s="52"/>
      <c r="C50" s="16">
        <f t="shared" ref="C50:J50" si="13">SUM(C6:C49)</f>
        <v>5509</v>
      </c>
      <c r="D50" s="16">
        <f t="shared" si="13"/>
        <v>43</v>
      </c>
      <c r="E50" s="17"/>
      <c r="F50" s="16">
        <f t="shared" si="13"/>
        <v>75</v>
      </c>
      <c r="G50" s="18">
        <f t="shared" si="13"/>
        <v>18946.300000000003</v>
      </c>
      <c r="H50" s="19">
        <v>17400.5</v>
      </c>
      <c r="I50" s="19">
        <f t="shared" si="13"/>
        <v>4997.0866250000026</v>
      </c>
      <c r="J50" s="19">
        <f t="shared" si="13"/>
        <v>19207.386625000014</v>
      </c>
      <c r="K50" s="19">
        <f>SUM(K6:K49)</f>
        <v>3840.9000000000028</v>
      </c>
      <c r="L50" s="20">
        <f>SUM(L6:L49)</f>
        <v>23048.286624999982</v>
      </c>
      <c r="M50" s="16">
        <f t="shared" ref="M50:N50" si="14">SUM(M6:M49)</f>
        <v>5509</v>
      </c>
      <c r="N50" s="16">
        <f t="shared" si="14"/>
        <v>43</v>
      </c>
      <c r="O50" s="17"/>
      <c r="P50" s="17"/>
      <c r="Q50" s="18">
        <f t="shared" ref="Q50" si="15">SUM(Q6:Q49)</f>
        <v>20602.100000000002</v>
      </c>
      <c r="R50" s="19">
        <f>SUM(R6:R49)</f>
        <v>4121.4999999999991</v>
      </c>
      <c r="S50" s="20">
        <f>SUM(S6:S49)</f>
        <v>24723.599999999995</v>
      </c>
      <c r="T50" s="16">
        <f t="shared" ref="T50:U50" si="16">SUM(T6:T49)</f>
        <v>5509</v>
      </c>
      <c r="U50" s="16">
        <f t="shared" si="16"/>
        <v>43</v>
      </c>
      <c r="V50" s="17"/>
      <c r="W50" s="17"/>
      <c r="X50" s="18">
        <f t="shared" ref="X50" si="17">SUM(X6:X49)</f>
        <v>26662.199999999975</v>
      </c>
      <c r="Y50" s="19">
        <f>SUM(Y6:Y49)</f>
        <v>5333.1000000000031</v>
      </c>
      <c r="Z50" s="20">
        <f>SUM(Z6:Z49)</f>
        <v>31995.300000000028</v>
      </c>
    </row>
    <row r="51" spans="1:26" x14ac:dyDescent="0.2">
      <c r="F51" s="2" t="s">
        <v>69</v>
      </c>
    </row>
    <row r="52" spans="1:26" x14ac:dyDescent="0.2">
      <c r="F52" s="24" t="s">
        <v>70</v>
      </c>
      <c r="J52" s="23"/>
    </row>
    <row r="53" spans="1:26" x14ac:dyDescent="0.2">
      <c r="F53" s="24" t="s">
        <v>72</v>
      </c>
    </row>
    <row r="54" spans="1:26" x14ac:dyDescent="0.2">
      <c r="F54" s="24" t="s">
        <v>73</v>
      </c>
    </row>
    <row r="55" spans="1:26" x14ac:dyDescent="0.2">
      <c r="F55" s="24" t="s">
        <v>74</v>
      </c>
    </row>
    <row r="56" spans="1:26" x14ac:dyDescent="0.2">
      <c r="F56" s="24" t="s">
        <v>75</v>
      </c>
    </row>
  </sheetData>
  <mergeCells count="31">
    <mergeCell ref="Z4:Z5"/>
    <mergeCell ref="A50:B50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G4:G5"/>
    <mergeCell ref="A1:Z1"/>
    <mergeCell ref="A3:A5"/>
    <mergeCell ref="B3:B5"/>
    <mergeCell ref="C3:L3"/>
    <mergeCell ref="M3:S3"/>
    <mergeCell ref="T3:Z3"/>
    <mergeCell ref="C4:C5"/>
    <mergeCell ref="D4:D5"/>
    <mergeCell ref="E4:E5"/>
    <mergeCell ref="F4:F5"/>
    <mergeCell ref="H4:H5"/>
    <mergeCell ref="I4:I5"/>
    <mergeCell ref="J4:J5"/>
    <mergeCell ref="K4:K5"/>
    <mergeCell ref="L4:L5"/>
    <mergeCell ref="Y4:Y5"/>
  </mergeCells>
  <printOptions horizontalCentered="1" gridLines="1"/>
  <pageMargins left="0" right="0" top="0.39370078740157483" bottom="0" header="0" footer="0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workbookViewId="0">
      <pane xSplit="2" ySplit="5" topLeftCell="C6" activePane="bottomRight" state="frozen"/>
      <selection activeCell="E6" sqref="E6:E49"/>
      <selection pane="topRight" activeCell="E6" sqref="E6:E49"/>
      <selection pane="bottomLeft" activeCell="E6" sqref="E6:E49"/>
      <selection pane="bottomRight" activeCell="E6" sqref="E6:E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customWidth="1"/>
    <col min="4" max="4" width="13.140625" style="2" customWidth="1"/>
    <col min="5" max="5" width="16" style="2" customWidth="1"/>
    <col min="6" max="6" width="18.42578125" style="2" customWidth="1"/>
    <col min="7" max="7" width="14.7109375" style="2" customWidth="1"/>
    <col min="8" max="8" width="16.42578125" style="2" customWidth="1"/>
    <col min="9" max="9" width="15.140625" style="2" customWidth="1"/>
    <col min="10" max="10" width="21.42578125" style="2" customWidth="1"/>
    <col min="11" max="11" width="22" style="2" customWidth="1"/>
    <col min="12" max="12" width="12" style="21" customWidth="1"/>
    <col min="13" max="13" width="13.140625" style="2" customWidth="1"/>
    <col min="14" max="14" width="16" style="2"/>
    <col min="15" max="15" width="18.42578125" style="2" customWidth="1"/>
    <col min="16" max="16" width="21.42578125" style="2" customWidth="1"/>
    <col min="17" max="17" width="21.7109375" style="2" customWidth="1"/>
    <col min="18" max="18" width="12" style="21" customWidth="1"/>
    <col min="19" max="19" width="13.140625" style="2" customWidth="1"/>
    <col min="20" max="20" width="16" style="2"/>
    <col min="21" max="21" width="18.42578125" style="2" customWidth="1"/>
    <col min="22" max="22" width="21.42578125" style="2" customWidth="1"/>
    <col min="23" max="23" width="24.85546875" style="2" customWidth="1"/>
    <col min="24" max="16384" width="16" style="2"/>
  </cols>
  <sheetData>
    <row r="1" spans="1:23" ht="18.7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">
      <c r="A2" s="3"/>
      <c r="B2" s="3"/>
      <c r="C2" s="3"/>
      <c r="L2" s="3"/>
      <c r="R2" s="3"/>
      <c r="W2" s="4" t="s">
        <v>45</v>
      </c>
    </row>
    <row r="3" spans="1:23" ht="12.75" customHeight="1" x14ac:dyDescent="0.2">
      <c r="A3" s="61" t="s">
        <v>0</v>
      </c>
      <c r="B3" s="61" t="s">
        <v>46</v>
      </c>
      <c r="C3" s="64" t="s">
        <v>48</v>
      </c>
      <c r="D3" s="65"/>
      <c r="E3" s="65"/>
      <c r="F3" s="65"/>
      <c r="G3" s="65"/>
      <c r="H3" s="65"/>
      <c r="I3" s="65"/>
      <c r="J3" s="65"/>
      <c r="K3" s="66"/>
      <c r="L3" s="64" t="s">
        <v>49</v>
      </c>
      <c r="M3" s="65"/>
      <c r="N3" s="65"/>
      <c r="O3" s="65"/>
      <c r="P3" s="65"/>
      <c r="Q3" s="66"/>
      <c r="R3" s="64" t="s">
        <v>51</v>
      </c>
      <c r="S3" s="65"/>
      <c r="T3" s="65"/>
      <c r="U3" s="65"/>
      <c r="V3" s="65"/>
      <c r="W3" s="66"/>
    </row>
    <row r="4" spans="1:23" ht="12.75" customHeight="1" x14ac:dyDescent="0.2">
      <c r="A4" s="61"/>
      <c r="B4" s="61"/>
      <c r="C4" s="53" t="s">
        <v>52</v>
      </c>
      <c r="D4" s="59" t="s">
        <v>63</v>
      </c>
      <c r="E4" s="59" t="s">
        <v>92</v>
      </c>
      <c r="F4" s="62" t="s">
        <v>91</v>
      </c>
      <c r="G4" s="55" t="s">
        <v>57</v>
      </c>
      <c r="H4" s="55" t="s">
        <v>58</v>
      </c>
      <c r="I4" s="55" t="s">
        <v>59</v>
      </c>
      <c r="J4" s="59" t="s">
        <v>67</v>
      </c>
      <c r="K4" s="57" t="s">
        <v>90</v>
      </c>
      <c r="L4" s="53" t="s">
        <v>52</v>
      </c>
      <c r="M4" s="59" t="s">
        <v>63</v>
      </c>
      <c r="N4" s="59" t="s">
        <v>92</v>
      </c>
      <c r="O4" s="62" t="s">
        <v>91</v>
      </c>
      <c r="P4" s="59" t="s">
        <v>68</v>
      </c>
      <c r="Q4" s="57" t="s">
        <v>60</v>
      </c>
      <c r="R4" s="53" t="s">
        <v>52</v>
      </c>
      <c r="S4" s="59" t="s">
        <v>63</v>
      </c>
      <c r="T4" s="59" t="s">
        <v>92</v>
      </c>
      <c r="U4" s="62" t="s">
        <v>91</v>
      </c>
      <c r="V4" s="59" t="s">
        <v>68</v>
      </c>
      <c r="W4" s="57" t="s">
        <v>60</v>
      </c>
    </row>
    <row r="5" spans="1:23" ht="153" customHeight="1" x14ac:dyDescent="0.2">
      <c r="A5" s="61"/>
      <c r="B5" s="61"/>
      <c r="C5" s="54"/>
      <c r="D5" s="60"/>
      <c r="E5" s="60"/>
      <c r="F5" s="63"/>
      <c r="G5" s="56"/>
      <c r="H5" s="56"/>
      <c r="I5" s="56"/>
      <c r="J5" s="60"/>
      <c r="K5" s="58"/>
      <c r="L5" s="54"/>
      <c r="M5" s="60"/>
      <c r="N5" s="60"/>
      <c r="O5" s="63"/>
      <c r="P5" s="60"/>
      <c r="Q5" s="58"/>
      <c r="R5" s="54"/>
      <c r="S5" s="60"/>
      <c r="T5" s="60"/>
      <c r="U5" s="63"/>
      <c r="V5" s="60"/>
      <c r="W5" s="58"/>
    </row>
    <row r="6" spans="1:23" ht="12" customHeight="1" x14ac:dyDescent="0.2">
      <c r="A6" s="5">
        <v>1</v>
      </c>
      <c r="B6" s="6" t="s">
        <v>1</v>
      </c>
      <c r="C6" s="7">
        <v>268</v>
      </c>
      <c r="D6" s="1">
        <v>2</v>
      </c>
      <c r="E6" s="1">
        <v>6985</v>
      </c>
      <c r="F6" s="8">
        <f>ROUND((E6*36*1.15*1.302*D6)/1000,1)</f>
        <v>753</v>
      </c>
      <c r="G6" s="9">
        <f>ROUND(F6/12*9,1)</f>
        <v>564.79999999999995</v>
      </c>
      <c r="H6" s="9">
        <f>SUM(F6/12*1.055*3)</f>
        <v>198.60374999999999</v>
      </c>
      <c r="I6" s="9">
        <f>SUM(G6:H6)</f>
        <v>763.40374999999995</v>
      </c>
      <c r="J6" s="9">
        <f>ROUND(I6*0.2,1)</f>
        <v>152.69999999999999</v>
      </c>
      <c r="K6" s="9">
        <f>SUM(I6+J6)</f>
        <v>916.10374999999999</v>
      </c>
      <c r="L6" s="7">
        <v>268</v>
      </c>
      <c r="M6" s="1">
        <v>2</v>
      </c>
      <c r="N6" s="1">
        <v>6985</v>
      </c>
      <c r="O6" s="8">
        <f>ROUND((N6*36*1.15*1.342*M6*1.055)/1000,1)</f>
        <v>818.8</v>
      </c>
      <c r="P6" s="9">
        <f>ROUND(O6*0.2,1)</f>
        <v>163.80000000000001</v>
      </c>
      <c r="Q6" s="9">
        <f>SUM(O6+P6)</f>
        <v>982.59999999999991</v>
      </c>
      <c r="R6" s="7">
        <v>268</v>
      </c>
      <c r="S6" s="1">
        <v>2</v>
      </c>
      <c r="T6" s="1">
        <v>6985</v>
      </c>
      <c r="U6" s="8">
        <f>ROUND((T6*36*1.15*1.342*S6*1.055)/1000,1)</f>
        <v>818.8</v>
      </c>
      <c r="V6" s="9">
        <f>ROUND(U6*0.2,1)</f>
        <v>163.80000000000001</v>
      </c>
      <c r="W6" s="9">
        <f>SUM(U6+V6)</f>
        <v>982.59999999999991</v>
      </c>
    </row>
    <row r="7" spans="1:23" ht="12" customHeight="1" x14ac:dyDescent="0.2">
      <c r="A7" s="5">
        <f t="shared" ref="A7:A49" si="0">A6+1</f>
        <v>2</v>
      </c>
      <c r="B7" s="6" t="s">
        <v>2</v>
      </c>
      <c r="C7" s="7">
        <v>68</v>
      </c>
      <c r="D7" s="1">
        <v>1</v>
      </c>
      <c r="E7" s="1">
        <v>6985</v>
      </c>
      <c r="F7" s="8">
        <f t="shared" ref="F7:F49" si="1">ROUND((E7*36*1.15*1.302*D7)/1000,1)</f>
        <v>376.5</v>
      </c>
      <c r="G7" s="9">
        <f t="shared" ref="G7:G49" si="2">ROUND(F7/12*9,1)</f>
        <v>282.39999999999998</v>
      </c>
      <c r="H7" s="9">
        <f t="shared" ref="H7:H49" si="3">SUM(F7/12*1.055*3)</f>
        <v>99.301874999999995</v>
      </c>
      <c r="I7" s="9">
        <f t="shared" ref="I7:I49" si="4">SUM(G7:H7)</f>
        <v>381.70187499999997</v>
      </c>
      <c r="J7" s="9">
        <f t="shared" ref="J7:J49" si="5">ROUND(I7*0.2,1)</f>
        <v>76.3</v>
      </c>
      <c r="K7" s="9">
        <f>SUM(I7+J7)</f>
        <v>458.00187499999998</v>
      </c>
      <c r="L7" s="7">
        <v>68</v>
      </c>
      <c r="M7" s="1">
        <v>1</v>
      </c>
      <c r="N7" s="1">
        <v>6985</v>
      </c>
      <c r="O7" s="8">
        <f t="shared" ref="O7:O49" si="6">ROUND((N7*36*1.15*1.342*M7*1.055)/1000,1)</f>
        <v>409.4</v>
      </c>
      <c r="P7" s="9">
        <f t="shared" ref="P7:P49" si="7">ROUND(O7*0.2,1)</f>
        <v>81.900000000000006</v>
      </c>
      <c r="Q7" s="9">
        <f t="shared" ref="Q7:Q49" si="8">SUM(O7+P7)</f>
        <v>491.29999999999995</v>
      </c>
      <c r="R7" s="7">
        <v>68</v>
      </c>
      <c r="S7" s="1">
        <v>1</v>
      </c>
      <c r="T7" s="1">
        <v>6985</v>
      </c>
      <c r="U7" s="8">
        <f t="shared" ref="U7:U49" si="9">ROUND((T7*36*1.15*1.342*S7*1.055)/1000,1)</f>
        <v>409.4</v>
      </c>
      <c r="V7" s="9">
        <f t="shared" ref="V7:V49" si="10">ROUND(U7*0.2,1)</f>
        <v>81.900000000000006</v>
      </c>
      <c r="W7" s="9">
        <f t="shared" ref="W7:W49" si="11">SUM(U7+V7)</f>
        <v>491.29999999999995</v>
      </c>
    </row>
    <row r="8" spans="1:23" ht="12" customHeight="1" x14ac:dyDescent="0.2">
      <c r="A8" s="5">
        <f t="shared" si="0"/>
        <v>3</v>
      </c>
      <c r="B8" s="6" t="s">
        <v>3</v>
      </c>
      <c r="C8" s="7">
        <v>105</v>
      </c>
      <c r="D8" s="1">
        <v>1</v>
      </c>
      <c r="E8" s="1">
        <v>6985</v>
      </c>
      <c r="F8" s="8">
        <f t="shared" si="1"/>
        <v>376.5</v>
      </c>
      <c r="G8" s="9">
        <f t="shared" si="2"/>
        <v>282.39999999999998</v>
      </c>
      <c r="H8" s="9">
        <f t="shared" si="3"/>
        <v>99.301874999999995</v>
      </c>
      <c r="I8" s="9">
        <f t="shared" si="4"/>
        <v>381.70187499999997</v>
      </c>
      <c r="J8" s="9">
        <f t="shared" si="5"/>
        <v>76.3</v>
      </c>
      <c r="K8" s="9">
        <f t="shared" ref="K8:K49" si="12">SUM(I8+J8)</f>
        <v>458.00187499999998</v>
      </c>
      <c r="L8" s="7">
        <v>105</v>
      </c>
      <c r="M8" s="1">
        <v>1</v>
      </c>
      <c r="N8" s="1">
        <v>6985</v>
      </c>
      <c r="O8" s="8">
        <f t="shared" si="6"/>
        <v>409.4</v>
      </c>
      <c r="P8" s="9">
        <f t="shared" si="7"/>
        <v>81.900000000000006</v>
      </c>
      <c r="Q8" s="9">
        <f t="shared" si="8"/>
        <v>491.29999999999995</v>
      </c>
      <c r="R8" s="7">
        <v>105</v>
      </c>
      <c r="S8" s="1">
        <v>1</v>
      </c>
      <c r="T8" s="1">
        <v>6985</v>
      </c>
      <c r="U8" s="8">
        <f t="shared" si="9"/>
        <v>409.4</v>
      </c>
      <c r="V8" s="9">
        <f t="shared" si="10"/>
        <v>81.900000000000006</v>
      </c>
      <c r="W8" s="9">
        <f t="shared" si="11"/>
        <v>491.29999999999995</v>
      </c>
    </row>
    <row r="9" spans="1:23" ht="12" customHeight="1" x14ac:dyDescent="0.2">
      <c r="A9" s="5">
        <f t="shared" si="0"/>
        <v>4</v>
      </c>
      <c r="B9" s="6" t="s">
        <v>4</v>
      </c>
      <c r="C9" s="7">
        <v>82</v>
      </c>
      <c r="D9" s="1">
        <v>1</v>
      </c>
      <c r="E9" s="1">
        <v>6985</v>
      </c>
      <c r="F9" s="8">
        <f t="shared" si="1"/>
        <v>376.5</v>
      </c>
      <c r="G9" s="9">
        <f t="shared" si="2"/>
        <v>282.39999999999998</v>
      </c>
      <c r="H9" s="9">
        <f t="shared" si="3"/>
        <v>99.301874999999995</v>
      </c>
      <c r="I9" s="9">
        <f t="shared" si="4"/>
        <v>381.70187499999997</v>
      </c>
      <c r="J9" s="9">
        <f t="shared" si="5"/>
        <v>76.3</v>
      </c>
      <c r="K9" s="9">
        <f t="shared" si="12"/>
        <v>458.00187499999998</v>
      </c>
      <c r="L9" s="7">
        <v>82</v>
      </c>
      <c r="M9" s="1">
        <v>1</v>
      </c>
      <c r="N9" s="1">
        <v>6985</v>
      </c>
      <c r="O9" s="8">
        <f t="shared" si="6"/>
        <v>409.4</v>
      </c>
      <c r="P9" s="9">
        <f t="shared" si="7"/>
        <v>81.900000000000006</v>
      </c>
      <c r="Q9" s="9">
        <f t="shared" si="8"/>
        <v>491.29999999999995</v>
      </c>
      <c r="R9" s="7">
        <v>82</v>
      </c>
      <c r="S9" s="1">
        <v>1</v>
      </c>
      <c r="T9" s="1">
        <v>6985</v>
      </c>
      <c r="U9" s="8">
        <f t="shared" si="9"/>
        <v>409.4</v>
      </c>
      <c r="V9" s="9">
        <f t="shared" si="10"/>
        <v>81.900000000000006</v>
      </c>
      <c r="W9" s="9">
        <f t="shared" si="11"/>
        <v>491.29999999999995</v>
      </c>
    </row>
    <row r="10" spans="1:23" ht="12" customHeight="1" x14ac:dyDescent="0.2">
      <c r="A10" s="5">
        <f t="shared" si="0"/>
        <v>5</v>
      </c>
      <c r="B10" s="6" t="s">
        <v>5</v>
      </c>
      <c r="C10" s="7">
        <v>134</v>
      </c>
      <c r="D10" s="1">
        <v>1</v>
      </c>
      <c r="E10" s="1">
        <v>6985</v>
      </c>
      <c r="F10" s="8">
        <f t="shared" si="1"/>
        <v>376.5</v>
      </c>
      <c r="G10" s="9">
        <f t="shared" si="2"/>
        <v>282.39999999999998</v>
      </c>
      <c r="H10" s="9">
        <f t="shared" si="3"/>
        <v>99.301874999999995</v>
      </c>
      <c r="I10" s="9">
        <f t="shared" si="4"/>
        <v>381.70187499999997</v>
      </c>
      <c r="J10" s="9">
        <f t="shared" si="5"/>
        <v>76.3</v>
      </c>
      <c r="K10" s="9">
        <f t="shared" si="12"/>
        <v>458.00187499999998</v>
      </c>
      <c r="L10" s="7">
        <v>134</v>
      </c>
      <c r="M10" s="1">
        <v>1</v>
      </c>
      <c r="N10" s="1">
        <v>6985</v>
      </c>
      <c r="O10" s="8">
        <f t="shared" si="6"/>
        <v>409.4</v>
      </c>
      <c r="P10" s="9">
        <f t="shared" si="7"/>
        <v>81.900000000000006</v>
      </c>
      <c r="Q10" s="9">
        <f t="shared" si="8"/>
        <v>491.29999999999995</v>
      </c>
      <c r="R10" s="7">
        <v>134</v>
      </c>
      <c r="S10" s="1">
        <v>1</v>
      </c>
      <c r="T10" s="1">
        <v>6985</v>
      </c>
      <c r="U10" s="8">
        <f t="shared" si="9"/>
        <v>409.4</v>
      </c>
      <c r="V10" s="9">
        <f t="shared" si="10"/>
        <v>81.900000000000006</v>
      </c>
      <c r="W10" s="9">
        <f t="shared" si="11"/>
        <v>491.29999999999995</v>
      </c>
    </row>
    <row r="11" spans="1:23" ht="12" customHeight="1" x14ac:dyDescent="0.2">
      <c r="A11" s="5">
        <f t="shared" si="0"/>
        <v>6</v>
      </c>
      <c r="B11" s="6" t="s">
        <v>6</v>
      </c>
      <c r="C11" s="7">
        <v>593</v>
      </c>
      <c r="D11" s="1">
        <v>2</v>
      </c>
      <c r="E11" s="1">
        <v>6985</v>
      </c>
      <c r="F11" s="8">
        <f t="shared" si="1"/>
        <v>753</v>
      </c>
      <c r="G11" s="9">
        <f t="shared" si="2"/>
        <v>564.79999999999995</v>
      </c>
      <c r="H11" s="9">
        <f t="shared" si="3"/>
        <v>198.60374999999999</v>
      </c>
      <c r="I11" s="9">
        <f t="shared" si="4"/>
        <v>763.40374999999995</v>
      </c>
      <c r="J11" s="9">
        <f t="shared" si="5"/>
        <v>152.69999999999999</v>
      </c>
      <c r="K11" s="9">
        <f t="shared" si="12"/>
        <v>916.10374999999999</v>
      </c>
      <c r="L11" s="7">
        <v>593</v>
      </c>
      <c r="M11" s="1">
        <v>2</v>
      </c>
      <c r="N11" s="1">
        <v>6985</v>
      </c>
      <c r="O11" s="8">
        <f t="shared" si="6"/>
        <v>818.8</v>
      </c>
      <c r="P11" s="9">
        <f t="shared" si="7"/>
        <v>163.80000000000001</v>
      </c>
      <c r="Q11" s="9">
        <f t="shared" si="8"/>
        <v>982.59999999999991</v>
      </c>
      <c r="R11" s="7">
        <v>593</v>
      </c>
      <c r="S11" s="1">
        <v>2</v>
      </c>
      <c r="T11" s="1">
        <v>6985</v>
      </c>
      <c r="U11" s="8">
        <f t="shared" si="9"/>
        <v>818.8</v>
      </c>
      <c r="V11" s="9">
        <f t="shared" si="10"/>
        <v>163.80000000000001</v>
      </c>
      <c r="W11" s="9">
        <f t="shared" si="11"/>
        <v>982.59999999999991</v>
      </c>
    </row>
    <row r="12" spans="1:23" ht="12" customHeight="1" x14ac:dyDescent="0.2">
      <c r="A12" s="5">
        <f t="shared" si="0"/>
        <v>7</v>
      </c>
      <c r="B12" s="6" t="s">
        <v>7</v>
      </c>
      <c r="C12" s="7">
        <v>491</v>
      </c>
      <c r="D12" s="1">
        <v>3</v>
      </c>
      <c r="E12" s="1">
        <v>6985</v>
      </c>
      <c r="F12" s="8">
        <f t="shared" si="1"/>
        <v>1129.5</v>
      </c>
      <c r="G12" s="9">
        <f t="shared" si="2"/>
        <v>847.1</v>
      </c>
      <c r="H12" s="9">
        <f t="shared" si="3"/>
        <v>297.90562499999999</v>
      </c>
      <c r="I12" s="9">
        <f t="shared" si="4"/>
        <v>1145.005625</v>
      </c>
      <c r="J12" s="9">
        <f t="shared" si="5"/>
        <v>229</v>
      </c>
      <c r="K12" s="9">
        <f t="shared" si="12"/>
        <v>1374.005625</v>
      </c>
      <c r="L12" s="7">
        <v>491</v>
      </c>
      <c r="M12" s="1">
        <v>3</v>
      </c>
      <c r="N12" s="1">
        <v>6985</v>
      </c>
      <c r="O12" s="8">
        <f t="shared" si="6"/>
        <v>1228.3</v>
      </c>
      <c r="P12" s="9">
        <f t="shared" si="7"/>
        <v>245.7</v>
      </c>
      <c r="Q12" s="9">
        <f t="shared" si="8"/>
        <v>1474</v>
      </c>
      <c r="R12" s="7">
        <v>491</v>
      </c>
      <c r="S12" s="1">
        <v>3</v>
      </c>
      <c r="T12" s="1">
        <v>6985</v>
      </c>
      <c r="U12" s="8">
        <f t="shared" si="9"/>
        <v>1228.3</v>
      </c>
      <c r="V12" s="9">
        <f t="shared" si="10"/>
        <v>245.7</v>
      </c>
      <c r="W12" s="9">
        <f t="shared" si="11"/>
        <v>1474</v>
      </c>
    </row>
    <row r="13" spans="1:23" ht="12" customHeight="1" x14ac:dyDescent="0.2">
      <c r="A13" s="5">
        <f t="shared" si="0"/>
        <v>8</v>
      </c>
      <c r="B13" s="6" t="s">
        <v>8</v>
      </c>
      <c r="C13" s="7">
        <v>56</v>
      </c>
      <c r="D13" s="1">
        <v>1</v>
      </c>
      <c r="E13" s="1">
        <v>6985</v>
      </c>
      <c r="F13" s="8">
        <f t="shared" si="1"/>
        <v>376.5</v>
      </c>
      <c r="G13" s="9">
        <f t="shared" si="2"/>
        <v>282.39999999999998</v>
      </c>
      <c r="H13" s="9">
        <f t="shared" si="3"/>
        <v>99.301874999999995</v>
      </c>
      <c r="I13" s="9">
        <f t="shared" si="4"/>
        <v>381.70187499999997</v>
      </c>
      <c r="J13" s="9">
        <f t="shared" si="5"/>
        <v>76.3</v>
      </c>
      <c r="K13" s="9">
        <f t="shared" si="12"/>
        <v>458.00187499999998</v>
      </c>
      <c r="L13" s="7">
        <v>56</v>
      </c>
      <c r="M13" s="1">
        <v>1</v>
      </c>
      <c r="N13" s="1">
        <v>6985</v>
      </c>
      <c r="O13" s="8">
        <f t="shared" si="6"/>
        <v>409.4</v>
      </c>
      <c r="P13" s="9">
        <f t="shared" si="7"/>
        <v>81.900000000000006</v>
      </c>
      <c r="Q13" s="9">
        <f t="shared" si="8"/>
        <v>491.29999999999995</v>
      </c>
      <c r="R13" s="7">
        <v>56</v>
      </c>
      <c r="S13" s="1">
        <v>1</v>
      </c>
      <c r="T13" s="1">
        <v>6985</v>
      </c>
      <c r="U13" s="8">
        <f t="shared" si="9"/>
        <v>409.4</v>
      </c>
      <c r="V13" s="9">
        <f t="shared" si="10"/>
        <v>81.900000000000006</v>
      </c>
      <c r="W13" s="9">
        <f t="shared" si="11"/>
        <v>491.29999999999995</v>
      </c>
    </row>
    <row r="14" spans="1:23" ht="12" customHeight="1" x14ac:dyDescent="0.2">
      <c r="A14" s="5">
        <f t="shared" si="0"/>
        <v>9</v>
      </c>
      <c r="B14" s="6" t="s">
        <v>9</v>
      </c>
      <c r="C14" s="7">
        <v>5</v>
      </c>
      <c r="D14" s="1"/>
      <c r="E14" s="1">
        <v>6985</v>
      </c>
      <c r="F14" s="8">
        <f t="shared" si="1"/>
        <v>0</v>
      </c>
      <c r="G14" s="9">
        <f t="shared" si="2"/>
        <v>0</v>
      </c>
      <c r="H14" s="9">
        <f t="shared" si="3"/>
        <v>0</v>
      </c>
      <c r="I14" s="9">
        <f t="shared" si="4"/>
        <v>0</v>
      </c>
      <c r="J14" s="9">
        <f t="shared" si="5"/>
        <v>0</v>
      </c>
      <c r="K14" s="9">
        <f t="shared" si="12"/>
        <v>0</v>
      </c>
      <c r="L14" s="7">
        <v>5</v>
      </c>
      <c r="M14" s="1"/>
      <c r="N14" s="1">
        <v>6985</v>
      </c>
      <c r="O14" s="8">
        <f t="shared" si="6"/>
        <v>0</v>
      </c>
      <c r="P14" s="9">
        <f t="shared" si="7"/>
        <v>0</v>
      </c>
      <c r="Q14" s="9">
        <f t="shared" si="8"/>
        <v>0</v>
      </c>
      <c r="R14" s="7">
        <v>5</v>
      </c>
      <c r="S14" s="1"/>
      <c r="T14" s="1">
        <v>6985</v>
      </c>
      <c r="U14" s="8">
        <f t="shared" si="9"/>
        <v>0</v>
      </c>
      <c r="V14" s="9">
        <f t="shared" si="10"/>
        <v>0</v>
      </c>
      <c r="W14" s="9">
        <f t="shared" si="11"/>
        <v>0</v>
      </c>
    </row>
    <row r="15" spans="1:23" ht="12" customHeight="1" x14ac:dyDescent="0.2">
      <c r="A15" s="5">
        <f t="shared" si="0"/>
        <v>10</v>
      </c>
      <c r="B15" s="6" t="s">
        <v>10</v>
      </c>
      <c r="C15" s="7">
        <v>111</v>
      </c>
      <c r="D15" s="1">
        <v>1</v>
      </c>
      <c r="E15" s="1">
        <v>6985</v>
      </c>
      <c r="F15" s="8">
        <f t="shared" si="1"/>
        <v>376.5</v>
      </c>
      <c r="G15" s="9">
        <f t="shared" si="2"/>
        <v>282.39999999999998</v>
      </c>
      <c r="H15" s="9">
        <f t="shared" si="3"/>
        <v>99.301874999999995</v>
      </c>
      <c r="I15" s="9">
        <f t="shared" si="4"/>
        <v>381.70187499999997</v>
      </c>
      <c r="J15" s="9">
        <f t="shared" si="5"/>
        <v>76.3</v>
      </c>
      <c r="K15" s="9">
        <f t="shared" si="12"/>
        <v>458.00187499999998</v>
      </c>
      <c r="L15" s="7">
        <v>111</v>
      </c>
      <c r="M15" s="1">
        <v>1</v>
      </c>
      <c r="N15" s="1">
        <v>6985</v>
      </c>
      <c r="O15" s="8">
        <f t="shared" si="6"/>
        <v>409.4</v>
      </c>
      <c r="P15" s="9">
        <f t="shared" si="7"/>
        <v>81.900000000000006</v>
      </c>
      <c r="Q15" s="9">
        <f t="shared" si="8"/>
        <v>491.29999999999995</v>
      </c>
      <c r="R15" s="7">
        <v>111</v>
      </c>
      <c r="S15" s="1">
        <v>1</v>
      </c>
      <c r="T15" s="1">
        <v>6985</v>
      </c>
      <c r="U15" s="8">
        <f t="shared" si="9"/>
        <v>409.4</v>
      </c>
      <c r="V15" s="9">
        <f t="shared" si="10"/>
        <v>81.900000000000006</v>
      </c>
      <c r="W15" s="9">
        <f t="shared" si="11"/>
        <v>491.29999999999995</v>
      </c>
    </row>
    <row r="16" spans="1:23" ht="12" customHeight="1" x14ac:dyDescent="0.2">
      <c r="A16" s="5">
        <f t="shared" si="0"/>
        <v>11</v>
      </c>
      <c r="B16" s="6" t="s">
        <v>11</v>
      </c>
      <c r="C16" s="7">
        <v>175</v>
      </c>
      <c r="D16" s="1">
        <v>1</v>
      </c>
      <c r="E16" s="1">
        <v>6985</v>
      </c>
      <c r="F16" s="8">
        <f t="shared" si="1"/>
        <v>376.5</v>
      </c>
      <c r="G16" s="9">
        <f t="shared" si="2"/>
        <v>282.39999999999998</v>
      </c>
      <c r="H16" s="9">
        <f t="shared" si="3"/>
        <v>99.301874999999995</v>
      </c>
      <c r="I16" s="9">
        <f t="shared" si="4"/>
        <v>381.70187499999997</v>
      </c>
      <c r="J16" s="9">
        <f t="shared" si="5"/>
        <v>76.3</v>
      </c>
      <c r="K16" s="9">
        <f t="shared" si="12"/>
        <v>458.00187499999998</v>
      </c>
      <c r="L16" s="7">
        <v>175</v>
      </c>
      <c r="M16" s="1">
        <v>1</v>
      </c>
      <c r="N16" s="1">
        <v>6985</v>
      </c>
      <c r="O16" s="8">
        <f t="shared" si="6"/>
        <v>409.4</v>
      </c>
      <c r="P16" s="9">
        <f t="shared" si="7"/>
        <v>81.900000000000006</v>
      </c>
      <c r="Q16" s="9">
        <f t="shared" si="8"/>
        <v>491.29999999999995</v>
      </c>
      <c r="R16" s="7">
        <v>175</v>
      </c>
      <c r="S16" s="1">
        <v>1</v>
      </c>
      <c r="T16" s="1">
        <v>6985</v>
      </c>
      <c r="U16" s="8">
        <f t="shared" si="9"/>
        <v>409.4</v>
      </c>
      <c r="V16" s="9">
        <f t="shared" si="10"/>
        <v>81.900000000000006</v>
      </c>
      <c r="W16" s="9">
        <f t="shared" si="11"/>
        <v>491.29999999999995</v>
      </c>
    </row>
    <row r="17" spans="1:23" ht="12" customHeight="1" x14ac:dyDescent="0.2">
      <c r="A17" s="5">
        <f t="shared" si="0"/>
        <v>12</v>
      </c>
      <c r="B17" s="6" t="s">
        <v>12</v>
      </c>
      <c r="C17" s="7">
        <v>215</v>
      </c>
      <c r="D17" s="1">
        <v>1</v>
      </c>
      <c r="E17" s="1">
        <v>6985</v>
      </c>
      <c r="F17" s="8">
        <f t="shared" si="1"/>
        <v>376.5</v>
      </c>
      <c r="G17" s="9">
        <f t="shared" si="2"/>
        <v>282.39999999999998</v>
      </c>
      <c r="H17" s="9">
        <f t="shared" si="3"/>
        <v>99.301874999999995</v>
      </c>
      <c r="I17" s="9">
        <f t="shared" si="4"/>
        <v>381.70187499999997</v>
      </c>
      <c r="J17" s="9">
        <f t="shared" si="5"/>
        <v>76.3</v>
      </c>
      <c r="K17" s="9">
        <f t="shared" si="12"/>
        <v>458.00187499999998</v>
      </c>
      <c r="L17" s="7">
        <v>215</v>
      </c>
      <c r="M17" s="1">
        <v>1</v>
      </c>
      <c r="N17" s="1">
        <v>6985</v>
      </c>
      <c r="O17" s="8">
        <f t="shared" si="6"/>
        <v>409.4</v>
      </c>
      <c r="P17" s="9">
        <f t="shared" si="7"/>
        <v>81.900000000000006</v>
      </c>
      <c r="Q17" s="9">
        <f t="shared" si="8"/>
        <v>491.29999999999995</v>
      </c>
      <c r="R17" s="7">
        <v>215</v>
      </c>
      <c r="S17" s="1">
        <v>1</v>
      </c>
      <c r="T17" s="1">
        <v>6985</v>
      </c>
      <c r="U17" s="8">
        <f t="shared" si="9"/>
        <v>409.4</v>
      </c>
      <c r="V17" s="9">
        <f t="shared" si="10"/>
        <v>81.900000000000006</v>
      </c>
      <c r="W17" s="9">
        <f t="shared" si="11"/>
        <v>491.29999999999995</v>
      </c>
    </row>
    <row r="18" spans="1:23" ht="12" customHeight="1" x14ac:dyDescent="0.2">
      <c r="A18" s="5">
        <f t="shared" si="0"/>
        <v>13</v>
      </c>
      <c r="B18" s="6" t="s">
        <v>13</v>
      </c>
      <c r="C18" s="7">
        <v>54</v>
      </c>
      <c r="D18" s="1">
        <v>1</v>
      </c>
      <c r="E18" s="1">
        <v>6985</v>
      </c>
      <c r="F18" s="8">
        <f t="shared" si="1"/>
        <v>376.5</v>
      </c>
      <c r="G18" s="9">
        <f t="shared" si="2"/>
        <v>282.39999999999998</v>
      </c>
      <c r="H18" s="9">
        <f t="shared" si="3"/>
        <v>99.301874999999995</v>
      </c>
      <c r="I18" s="9">
        <f t="shared" si="4"/>
        <v>381.70187499999997</v>
      </c>
      <c r="J18" s="9">
        <f t="shared" si="5"/>
        <v>76.3</v>
      </c>
      <c r="K18" s="9">
        <f t="shared" si="12"/>
        <v>458.00187499999998</v>
      </c>
      <c r="L18" s="7">
        <v>54</v>
      </c>
      <c r="M18" s="1">
        <v>1</v>
      </c>
      <c r="N18" s="1">
        <v>6985</v>
      </c>
      <c r="O18" s="8">
        <f t="shared" si="6"/>
        <v>409.4</v>
      </c>
      <c r="P18" s="9">
        <f t="shared" si="7"/>
        <v>81.900000000000006</v>
      </c>
      <c r="Q18" s="9">
        <f t="shared" si="8"/>
        <v>491.29999999999995</v>
      </c>
      <c r="R18" s="7">
        <v>54</v>
      </c>
      <c r="S18" s="1">
        <v>1</v>
      </c>
      <c r="T18" s="1">
        <v>6985</v>
      </c>
      <c r="U18" s="8">
        <f t="shared" si="9"/>
        <v>409.4</v>
      </c>
      <c r="V18" s="9">
        <f t="shared" si="10"/>
        <v>81.900000000000006</v>
      </c>
      <c r="W18" s="9">
        <f t="shared" si="11"/>
        <v>491.29999999999995</v>
      </c>
    </row>
    <row r="19" spans="1:23" ht="12" customHeight="1" x14ac:dyDescent="0.2">
      <c r="A19" s="5">
        <f t="shared" si="0"/>
        <v>14</v>
      </c>
      <c r="B19" s="6" t="s">
        <v>14</v>
      </c>
      <c r="C19" s="7">
        <v>80</v>
      </c>
      <c r="D19" s="1">
        <v>1</v>
      </c>
      <c r="E19" s="1">
        <v>6985</v>
      </c>
      <c r="F19" s="8">
        <f t="shared" si="1"/>
        <v>376.5</v>
      </c>
      <c r="G19" s="9">
        <f t="shared" si="2"/>
        <v>282.39999999999998</v>
      </c>
      <c r="H19" s="9">
        <f t="shared" si="3"/>
        <v>99.301874999999995</v>
      </c>
      <c r="I19" s="9">
        <f t="shared" si="4"/>
        <v>381.70187499999997</v>
      </c>
      <c r="J19" s="9">
        <f t="shared" si="5"/>
        <v>76.3</v>
      </c>
      <c r="K19" s="9">
        <f t="shared" si="12"/>
        <v>458.00187499999998</v>
      </c>
      <c r="L19" s="7">
        <v>80</v>
      </c>
      <c r="M19" s="1">
        <v>1</v>
      </c>
      <c r="N19" s="1">
        <v>6985</v>
      </c>
      <c r="O19" s="8">
        <f t="shared" si="6"/>
        <v>409.4</v>
      </c>
      <c r="P19" s="9">
        <f t="shared" si="7"/>
        <v>81.900000000000006</v>
      </c>
      <c r="Q19" s="9">
        <f t="shared" si="8"/>
        <v>491.29999999999995</v>
      </c>
      <c r="R19" s="7">
        <v>80</v>
      </c>
      <c r="S19" s="1">
        <v>1</v>
      </c>
      <c r="T19" s="1">
        <v>6985</v>
      </c>
      <c r="U19" s="8">
        <f t="shared" si="9"/>
        <v>409.4</v>
      </c>
      <c r="V19" s="9">
        <f t="shared" si="10"/>
        <v>81.900000000000006</v>
      </c>
      <c r="W19" s="9">
        <f t="shared" si="11"/>
        <v>491.29999999999995</v>
      </c>
    </row>
    <row r="20" spans="1:23" ht="12" customHeight="1" x14ac:dyDescent="0.2">
      <c r="A20" s="5">
        <f t="shared" si="0"/>
        <v>15</v>
      </c>
      <c r="B20" s="6" t="s">
        <v>15</v>
      </c>
      <c r="C20" s="7">
        <v>72</v>
      </c>
      <c r="D20" s="1">
        <v>1</v>
      </c>
      <c r="E20" s="1">
        <v>6985</v>
      </c>
      <c r="F20" s="8">
        <f t="shared" si="1"/>
        <v>376.5</v>
      </c>
      <c r="G20" s="9">
        <f t="shared" si="2"/>
        <v>282.39999999999998</v>
      </c>
      <c r="H20" s="9">
        <f t="shared" si="3"/>
        <v>99.301874999999995</v>
      </c>
      <c r="I20" s="9">
        <f t="shared" si="4"/>
        <v>381.70187499999997</v>
      </c>
      <c r="J20" s="9">
        <f t="shared" si="5"/>
        <v>76.3</v>
      </c>
      <c r="K20" s="9">
        <f t="shared" si="12"/>
        <v>458.00187499999998</v>
      </c>
      <c r="L20" s="7">
        <v>72</v>
      </c>
      <c r="M20" s="1">
        <v>1</v>
      </c>
      <c r="N20" s="1">
        <v>6985</v>
      </c>
      <c r="O20" s="8">
        <f t="shared" si="6"/>
        <v>409.4</v>
      </c>
      <c r="P20" s="9">
        <f t="shared" si="7"/>
        <v>81.900000000000006</v>
      </c>
      <c r="Q20" s="9">
        <f t="shared" si="8"/>
        <v>491.29999999999995</v>
      </c>
      <c r="R20" s="7">
        <v>72</v>
      </c>
      <c r="S20" s="1">
        <v>1</v>
      </c>
      <c r="T20" s="1">
        <v>6985</v>
      </c>
      <c r="U20" s="8">
        <f t="shared" si="9"/>
        <v>409.4</v>
      </c>
      <c r="V20" s="9">
        <f t="shared" si="10"/>
        <v>81.900000000000006</v>
      </c>
      <c r="W20" s="9">
        <f t="shared" si="11"/>
        <v>491.29999999999995</v>
      </c>
    </row>
    <row r="21" spans="1:23" ht="12" customHeight="1" x14ac:dyDescent="0.2">
      <c r="A21" s="5">
        <f t="shared" si="0"/>
        <v>16</v>
      </c>
      <c r="B21" s="13" t="s">
        <v>16</v>
      </c>
      <c r="C21" s="7">
        <v>104</v>
      </c>
      <c r="D21" s="1">
        <v>1</v>
      </c>
      <c r="E21" s="1">
        <v>6985</v>
      </c>
      <c r="F21" s="8">
        <f t="shared" si="1"/>
        <v>376.5</v>
      </c>
      <c r="G21" s="9">
        <f t="shared" si="2"/>
        <v>282.39999999999998</v>
      </c>
      <c r="H21" s="9">
        <f t="shared" si="3"/>
        <v>99.301874999999995</v>
      </c>
      <c r="I21" s="9">
        <f t="shared" si="4"/>
        <v>381.70187499999997</v>
      </c>
      <c r="J21" s="9">
        <f t="shared" si="5"/>
        <v>76.3</v>
      </c>
      <c r="K21" s="9">
        <f t="shared" si="12"/>
        <v>458.00187499999998</v>
      </c>
      <c r="L21" s="7">
        <v>104</v>
      </c>
      <c r="M21" s="1">
        <v>1</v>
      </c>
      <c r="N21" s="1">
        <v>6985</v>
      </c>
      <c r="O21" s="8">
        <f t="shared" si="6"/>
        <v>409.4</v>
      </c>
      <c r="P21" s="9">
        <f t="shared" si="7"/>
        <v>81.900000000000006</v>
      </c>
      <c r="Q21" s="9">
        <f t="shared" si="8"/>
        <v>491.29999999999995</v>
      </c>
      <c r="R21" s="7">
        <v>104</v>
      </c>
      <c r="S21" s="1">
        <v>1</v>
      </c>
      <c r="T21" s="1">
        <v>6985</v>
      </c>
      <c r="U21" s="8">
        <f t="shared" si="9"/>
        <v>409.4</v>
      </c>
      <c r="V21" s="9">
        <f t="shared" si="10"/>
        <v>81.900000000000006</v>
      </c>
      <c r="W21" s="9">
        <f t="shared" si="11"/>
        <v>491.29999999999995</v>
      </c>
    </row>
    <row r="22" spans="1:23" ht="12" customHeight="1" x14ac:dyDescent="0.2">
      <c r="A22" s="5">
        <f t="shared" si="0"/>
        <v>17</v>
      </c>
      <c r="B22" s="6" t="s">
        <v>17</v>
      </c>
      <c r="C22" s="14">
        <v>166</v>
      </c>
      <c r="D22" s="1">
        <v>1</v>
      </c>
      <c r="E22" s="1">
        <v>6985</v>
      </c>
      <c r="F22" s="8">
        <f t="shared" si="1"/>
        <v>376.5</v>
      </c>
      <c r="G22" s="9">
        <f t="shared" si="2"/>
        <v>282.39999999999998</v>
      </c>
      <c r="H22" s="9">
        <f t="shared" si="3"/>
        <v>99.301874999999995</v>
      </c>
      <c r="I22" s="9">
        <f t="shared" si="4"/>
        <v>381.70187499999997</v>
      </c>
      <c r="J22" s="9">
        <f t="shared" si="5"/>
        <v>76.3</v>
      </c>
      <c r="K22" s="9">
        <f t="shared" si="12"/>
        <v>458.00187499999998</v>
      </c>
      <c r="L22" s="14">
        <v>166</v>
      </c>
      <c r="M22" s="1">
        <v>1</v>
      </c>
      <c r="N22" s="1">
        <v>6985</v>
      </c>
      <c r="O22" s="8">
        <f t="shared" si="6"/>
        <v>409.4</v>
      </c>
      <c r="P22" s="9">
        <f t="shared" si="7"/>
        <v>81.900000000000006</v>
      </c>
      <c r="Q22" s="9">
        <f t="shared" si="8"/>
        <v>491.29999999999995</v>
      </c>
      <c r="R22" s="14">
        <v>166</v>
      </c>
      <c r="S22" s="1">
        <v>1</v>
      </c>
      <c r="T22" s="1">
        <v>6985</v>
      </c>
      <c r="U22" s="8">
        <f t="shared" si="9"/>
        <v>409.4</v>
      </c>
      <c r="V22" s="9">
        <f t="shared" si="10"/>
        <v>81.900000000000006</v>
      </c>
      <c r="W22" s="9">
        <f t="shared" si="11"/>
        <v>491.29999999999995</v>
      </c>
    </row>
    <row r="23" spans="1:23" ht="12" customHeight="1" x14ac:dyDescent="0.2">
      <c r="A23" s="5">
        <f t="shared" si="0"/>
        <v>18</v>
      </c>
      <c r="B23" s="6" t="s">
        <v>18</v>
      </c>
      <c r="C23" s="7">
        <v>56</v>
      </c>
      <c r="D23" s="1">
        <v>1</v>
      </c>
      <c r="E23" s="1">
        <v>6985</v>
      </c>
      <c r="F23" s="8">
        <f t="shared" si="1"/>
        <v>376.5</v>
      </c>
      <c r="G23" s="9">
        <f t="shared" si="2"/>
        <v>282.39999999999998</v>
      </c>
      <c r="H23" s="9">
        <f t="shared" si="3"/>
        <v>99.301874999999995</v>
      </c>
      <c r="I23" s="9">
        <f t="shared" si="4"/>
        <v>381.70187499999997</v>
      </c>
      <c r="J23" s="9">
        <f t="shared" si="5"/>
        <v>76.3</v>
      </c>
      <c r="K23" s="9">
        <f t="shared" si="12"/>
        <v>458.00187499999998</v>
      </c>
      <c r="L23" s="7">
        <v>56</v>
      </c>
      <c r="M23" s="1">
        <v>1</v>
      </c>
      <c r="N23" s="1">
        <v>6985</v>
      </c>
      <c r="O23" s="8">
        <f t="shared" si="6"/>
        <v>409.4</v>
      </c>
      <c r="P23" s="9">
        <f t="shared" si="7"/>
        <v>81.900000000000006</v>
      </c>
      <c r="Q23" s="9">
        <f t="shared" si="8"/>
        <v>491.29999999999995</v>
      </c>
      <c r="R23" s="7">
        <v>56</v>
      </c>
      <c r="S23" s="1">
        <v>1</v>
      </c>
      <c r="T23" s="1">
        <v>6985</v>
      </c>
      <c r="U23" s="8">
        <f t="shared" si="9"/>
        <v>409.4</v>
      </c>
      <c r="V23" s="9">
        <f t="shared" si="10"/>
        <v>81.900000000000006</v>
      </c>
      <c r="W23" s="9">
        <f t="shared" si="11"/>
        <v>491.29999999999995</v>
      </c>
    </row>
    <row r="24" spans="1:23" ht="12" customHeight="1" x14ac:dyDescent="0.2">
      <c r="A24" s="5">
        <f t="shared" si="0"/>
        <v>19</v>
      </c>
      <c r="B24" s="6" t="s">
        <v>19</v>
      </c>
      <c r="C24" s="7">
        <v>57</v>
      </c>
      <c r="D24" s="1">
        <v>1</v>
      </c>
      <c r="E24" s="1">
        <v>6985</v>
      </c>
      <c r="F24" s="8">
        <f t="shared" si="1"/>
        <v>376.5</v>
      </c>
      <c r="G24" s="9">
        <f t="shared" si="2"/>
        <v>282.39999999999998</v>
      </c>
      <c r="H24" s="9">
        <f t="shared" si="3"/>
        <v>99.301874999999995</v>
      </c>
      <c r="I24" s="9">
        <f t="shared" si="4"/>
        <v>381.70187499999997</v>
      </c>
      <c r="J24" s="9">
        <f t="shared" si="5"/>
        <v>76.3</v>
      </c>
      <c r="K24" s="9">
        <f t="shared" si="12"/>
        <v>458.00187499999998</v>
      </c>
      <c r="L24" s="7">
        <v>57</v>
      </c>
      <c r="M24" s="1">
        <v>1</v>
      </c>
      <c r="N24" s="1">
        <v>6985</v>
      </c>
      <c r="O24" s="8">
        <f t="shared" si="6"/>
        <v>409.4</v>
      </c>
      <c r="P24" s="9">
        <f t="shared" si="7"/>
        <v>81.900000000000006</v>
      </c>
      <c r="Q24" s="9">
        <f t="shared" si="8"/>
        <v>491.29999999999995</v>
      </c>
      <c r="R24" s="7">
        <v>57</v>
      </c>
      <c r="S24" s="1">
        <v>1</v>
      </c>
      <c r="T24" s="1">
        <v>6985</v>
      </c>
      <c r="U24" s="8">
        <f t="shared" si="9"/>
        <v>409.4</v>
      </c>
      <c r="V24" s="9">
        <f t="shared" si="10"/>
        <v>81.900000000000006</v>
      </c>
      <c r="W24" s="9">
        <f t="shared" si="11"/>
        <v>491.29999999999995</v>
      </c>
    </row>
    <row r="25" spans="1:23" ht="12" customHeight="1" x14ac:dyDescent="0.2">
      <c r="A25" s="5">
        <f t="shared" si="0"/>
        <v>20</v>
      </c>
      <c r="B25" s="6" t="s">
        <v>20</v>
      </c>
      <c r="C25" s="7">
        <v>76</v>
      </c>
      <c r="D25" s="1">
        <v>1</v>
      </c>
      <c r="E25" s="1">
        <v>6985</v>
      </c>
      <c r="F25" s="8">
        <f t="shared" si="1"/>
        <v>376.5</v>
      </c>
      <c r="G25" s="9">
        <f t="shared" si="2"/>
        <v>282.39999999999998</v>
      </c>
      <c r="H25" s="9">
        <f t="shared" si="3"/>
        <v>99.301874999999995</v>
      </c>
      <c r="I25" s="9">
        <f t="shared" si="4"/>
        <v>381.70187499999997</v>
      </c>
      <c r="J25" s="9">
        <f t="shared" si="5"/>
        <v>76.3</v>
      </c>
      <c r="K25" s="9">
        <f t="shared" si="12"/>
        <v>458.00187499999998</v>
      </c>
      <c r="L25" s="7">
        <v>76</v>
      </c>
      <c r="M25" s="1">
        <v>1</v>
      </c>
      <c r="N25" s="1">
        <v>6985</v>
      </c>
      <c r="O25" s="8">
        <f t="shared" si="6"/>
        <v>409.4</v>
      </c>
      <c r="P25" s="9">
        <f t="shared" si="7"/>
        <v>81.900000000000006</v>
      </c>
      <c r="Q25" s="9">
        <f t="shared" si="8"/>
        <v>491.29999999999995</v>
      </c>
      <c r="R25" s="7">
        <v>76</v>
      </c>
      <c r="S25" s="1">
        <v>1</v>
      </c>
      <c r="T25" s="1">
        <v>6985</v>
      </c>
      <c r="U25" s="8">
        <f t="shared" si="9"/>
        <v>409.4</v>
      </c>
      <c r="V25" s="9">
        <f t="shared" si="10"/>
        <v>81.900000000000006</v>
      </c>
      <c r="W25" s="9">
        <f t="shared" si="11"/>
        <v>491.29999999999995</v>
      </c>
    </row>
    <row r="26" spans="1:23" ht="12" customHeight="1" x14ac:dyDescent="0.2">
      <c r="A26" s="5">
        <f t="shared" si="0"/>
        <v>21</v>
      </c>
      <c r="B26" s="6" t="s">
        <v>21</v>
      </c>
      <c r="C26" s="7">
        <v>88</v>
      </c>
      <c r="D26" s="1">
        <v>1</v>
      </c>
      <c r="E26" s="1">
        <v>6985</v>
      </c>
      <c r="F26" s="8">
        <f t="shared" si="1"/>
        <v>376.5</v>
      </c>
      <c r="G26" s="9">
        <f t="shared" si="2"/>
        <v>282.39999999999998</v>
      </c>
      <c r="H26" s="9">
        <f t="shared" si="3"/>
        <v>99.301874999999995</v>
      </c>
      <c r="I26" s="9">
        <f t="shared" si="4"/>
        <v>381.70187499999997</v>
      </c>
      <c r="J26" s="9">
        <f t="shared" si="5"/>
        <v>76.3</v>
      </c>
      <c r="K26" s="9">
        <f t="shared" si="12"/>
        <v>458.00187499999998</v>
      </c>
      <c r="L26" s="7">
        <v>88</v>
      </c>
      <c r="M26" s="1">
        <v>1</v>
      </c>
      <c r="N26" s="1">
        <v>6985</v>
      </c>
      <c r="O26" s="8">
        <f t="shared" si="6"/>
        <v>409.4</v>
      </c>
      <c r="P26" s="9">
        <f t="shared" si="7"/>
        <v>81.900000000000006</v>
      </c>
      <c r="Q26" s="9">
        <f t="shared" si="8"/>
        <v>491.29999999999995</v>
      </c>
      <c r="R26" s="7">
        <v>88</v>
      </c>
      <c r="S26" s="1">
        <v>1</v>
      </c>
      <c r="T26" s="1">
        <v>6985</v>
      </c>
      <c r="U26" s="8">
        <f t="shared" si="9"/>
        <v>409.4</v>
      </c>
      <c r="V26" s="9">
        <f t="shared" si="10"/>
        <v>81.900000000000006</v>
      </c>
      <c r="W26" s="9">
        <f t="shared" si="11"/>
        <v>491.29999999999995</v>
      </c>
    </row>
    <row r="27" spans="1:23" ht="12" customHeight="1" x14ac:dyDescent="0.2">
      <c r="A27" s="5">
        <f t="shared" si="0"/>
        <v>22</v>
      </c>
      <c r="B27" s="6" t="s">
        <v>22</v>
      </c>
      <c r="C27" s="7">
        <v>110</v>
      </c>
      <c r="D27" s="1">
        <v>1</v>
      </c>
      <c r="E27" s="1">
        <v>6985</v>
      </c>
      <c r="F27" s="8">
        <f t="shared" si="1"/>
        <v>376.5</v>
      </c>
      <c r="G27" s="9">
        <f t="shared" si="2"/>
        <v>282.39999999999998</v>
      </c>
      <c r="H27" s="9">
        <f t="shared" si="3"/>
        <v>99.301874999999995</v>
      </c>
      <c r="I27" s="9">
        <f t="shared" si="4"/>
        <v>381.70187499999997</v>
      </c>
      <c r="J27" s="9">
        <f t="shared" si="5"/>
        <v>76.3</v>
      </c>
      <c r="K27" s="9">
        <f t="shared" si="12"/>
        <v>458.00187499999998</v>
      </c>
      <c r="L27" s="7">
        <v>110</v>
      </c>
      <c r="M27" s="1">
        <v>1</v>
      </c>
      <c r="N27" s="1">
        <v>6985</v>
      </c>
      <c r="O27" s="8">
        <f t="shared" si="6"/>
        <v>409.4</v>
      </c>
      <c r="P27" s="9">
        <f t="shared" si="7"/>
        <v>81.900000000000006</v>
      </c>
      <c r="Q27" s="9">
        <f t="shared" si="8"/>
        <v>491.29999999999995</v>
      </c>
      <c r="R27" s="7">
        <v>110</v>
      </c>
      <c r="S27" s="1">
        <v>1</v>
      </c>
      <c r="T27" s="1">
        <v>6985</v>
      </c>
      <c r="U27" s="8">
        <f t="shared" si="9"/>
        <v>409.4</v>
      </c>
      <c r="V27" s="9">
        <f t="shared" si="10"/>
        <v>81.900000000000006</v>
      </c>
      <c r="W27" s="9">
        <f t="shared" si="11"/>
        <v>491.29999999999995</v>
      </c>
    </row>
    <row r="28" spans="1:23" ht="12" customHeight="1" x14ac:dyDescent="0.2">
      <c r="A28" s="5">
        <f t="shared" si="0"/>
        <v>23</v>
      </c>
      <c r="B28" s="6" t="s">
        <v>23</v>
      </c>
      <c r="C28" s="7">
        <v>120</v>
      </c>
      <c r="D28" s="1">
        <v>1</v>
      </c>
      <c r="E28" s="1">
        <v>6985</v>
      </c>
      <c r="F28" s="8">
        <f t="shared" si="1"/>
        <v>376.5</v>
      </c>
      <c r="G28" s="9">
        <f t="shared" si="2"/>
        <v>282.39999999999998</v>
      </c>
      <c r="H28" s="9">
        <f t="shared" si="3"/>
        <v>99.301874999999995</v>
      </c>
      <c r="I28" s="9">
        <f t="shared" si="4"/>
        <v>381.70187499999997</v>
      </c>
      <c r="J28" s="9">
        <f t="shared" si="5"/>
        <v>76.3</v>
      </c>
      <c r="K28" s="9">
        <f t="shared" si="12"/>
        <v>458.00187499999998</v>
      </c>
      <c r="L28" s="7">
        <v>120</v>
      </c>
      <c r="M28" s="1">
        <v>1</v>
      </c>
      <c r="N28" s="1">
        <v>6985</v>
      </c>
      <c r="O28" s="8">
        <f t="shared" si="6"/>
        <v>409.4</v>
      </c>
      <c r="P28" s="9">
        <f t="shared" si="7"/>
        <v>81.900000000000006</v>
      </c>
      <c r="Q28" s="9">
        <f t="shared" si="8"/>
        <v>491.29999999999995</v>
      </c>
      <c r="R28" s="7">
        <v>120</v>
      </c>
      <c r="S28" s="1">
        <v>1</v>
      </c>
      <c r="T28" s="1">
        <v>6985</v>
      </c>
      <c r="U28" s="8">
        <f t="shared" si="9"/>
        <v>409.4</v>
      </c>
      <c r="V28" s="9">
        <f t="shared" si="10"/>
        <v>81.900000000000006</v>
      </c>
      <c r="W28" s="9">
        <f t="shared" si="11"/>
        <v>491.29999999999995</v>
      </c>
    </row>
    <row r="29" spans="1:23" ht="12" customHeight="1" x14ac:dyDescent="0.2">
      <c r="A29" s="5">
        <f t="shared" si="0"/>
        <v>24</v>
      </c>
      <c r="B29" s="6" t="s">
        <v>50</v>
      </c>
      <c r="C29" s="7">
        <v>340</v>
      </c>
      <c r="D29" s="1">
        <v>2</v>
      </c>
      <c r="E29" s="1">
        <v>6985</v>
      </c>
      <c r="F29" s="8">
        <f t="shared" si="1"/>
        <v>753</v>
      </c>
      <c r="G29" s="9">
        <f t="shared" si="2"/>
        <v>564.79999999999995</v>
      </c>
      <c r="H29" s="9">
        <f t="shared" si="3"/>
        <v>198.60374999999999</v>
      </c>
      <c r="I29" s="9">
        <f t="shared" si="4"/>
        <v>763.40374999999995</v>
      </c>
      <c r="J29" s="9">
        <f t="shared" si="5"/>
        <v>152.69999999999999</v>
      </c>
      <c r="K29" s="9">
        <f t="shared" si="12"/>
        <v>916.10374999999999</v>
      </c>
      <c r="L29" s="7">
        <v>340</v>
      </c>
      <c r="M29" s="1">
        <v>2</v>
      </c>
      <c r="N29" s="1">
        <v>6985</v>
      </c>
      <c r="O29" s="8">
        <f t="shared" si="6"/>
        <v>818.8</v>
      </c>
      <c r="P29" s="9">
        <f t="shared" si="7"/>
        <v>163.80000000000001</v>
      </c>
      <c r="Q29" s="9">
        <f t="shared" si="8"/>
        <v>982.59999999999991</v>
      </c>
      <c r="R29" s="7">
        <v>340</v>
      </c>
      <c r="S29" s="1">
        <v>2</v>
      </c>
      <c r="T29" s="1">
        <v>6985</v>
      </c>
      <c r="U29" s="8">
        <f t="shared" si="9"/>
        <v>818.8</v>
      </c>
      <c r="V29" s="9">
        <f t="shared" si="10"/>
        <v>163.80000000000001</v>
      </c>
      <c r="W29" s="9">
        <f t="shared" si="11"/>
        <v>982.59999999999991</v>
      </c>
    </row>
    <row r="30" spans="1:23" ht="12" customHeight="1" x14ac:dyDescent="0.2">
      <c r="A30" s="5">
        <f t="shared" si="0"/>
        <v>25</v>
      </c>
      <c r="B30" s="6" t="s">
        <v>24</v>
      </c>
      <c r="C30" s="7">
        <v>61</v>
      </c>
      <c r="D30" s="1">
        <v>1</v>
      </c>
      <c r="E30" s="1">
        <v>6985</v>
      </c>
      <c r="F30" s="8">
        <f t="shared" si="1"/>
        <v>376.5</v>
      </c>
      <c r="G30" s="9">
        <f t="shared" si="2"/>
        <v>282.39999999999998</v>
      </c>
      <c r="H30" s="9">
        <f t="shared" si="3"/>
        <v>99.301874999999995</v>
      </c>
      <c r="I30" s="9">
        <f t="shared" si="4"/>
        <v>381.70187499999997</v>
      </c>
      <c r="J30" s="9">
        <f t="shared" si="5"/>
        <v>76.3</v>
      </c>
      <c r="K30" s="9">
        <f t="shared" si="12"/>
        <v>458.00187499999998</v>
      </c>
      <c r="L30" s="7">
        <v>61</v>
      </c>
      <c r="M30" s="1">
        <v>1</v>
      </c>
      <c r="N30" s="1">
        <v>6985</v>
      </c>
      <c r="O30" s="8">
        <f t="shared" si="6"/>
        <v>409.4</v>
      </c>
      <c r="P30" s="9">
        <f t="shared" si="7"/>
        <v>81.900000000000006</v>
      </c>
      <c r="Q30" s="9">
        <f t="shared" si="8"/>
        <v>491.29999999999995</v>
      </c>
      <c r="R30" s="7">
        <v>61</v>
      </c>
      <c r="S30" s="1">
        <v>1</v>
      </c>
      <c r="T30" s="1">
        <v>6985</v>
      </c>
      <c r="U30" s="8">
        <f t="shared" si="9"/>
        <v>409.4</v>
      </c>
      <c r="V30" s="9">
        <f t="shared" si="10"/>
        <v>81.900000000000006</v>
      </c>
      <c r="W30" s="9">
        <f t="shared" si="11"/>
        <v>491.29999999999995</v>
      </c>
    </row>
    <row r="31" spans="1:23" ht="12" customHeight="1" x14ac:dyDescent="0.2">
      <c r="A31" s="5">
        <f t="shared" si="0"/>
        <v>26</v>
      </c>
      <c r="B31" s="6" t="s">
        <v>25</v>
      </c>
      <c r="C31" s="7">
        <v>81</v>
      </c>
      <c r="D31" s="1">
        <v>1</v>
      </c>
      <c r="E31" s="1">
        <v>6985</v>
      </c>
      <c r="F31" s="8">
        <f t="shared" si="1"/>
        <v>376.5</v>
      </c>
      <c r="G31" s="9">
        <f t="shared" si="2"/>
        <v>282.39999999999998</v>
      </c>
      <c r="H31" s="9">
        <f t="shared" si="3"/>
        <v>99.301874999999995</v>
      </c>
      <c r="I31" s="9">
        <f t="shared" si="4"/>
        <v>381.70187499999997</v>
      </c>
      <c r="J31" s="9">
        <f t="shared" si="5"/>
        <v>76.3</v>
      </c>
      <c r="K31" s="9">
        <f t="shared" si="12"/>
        <v>458.00187499999998</v>
      </c>
      <c r="L31" s="7">
        <v>81</v>
      </c>
      <c r="M31" s="1">
        <v>1</v>
      </c>
      <c r="N31" s="1">
        <v>6985</v>
      </c>
      <c r="O31" s="8">
        <f t="shared" si="6"/>
        <v>409.4</v>
      </c>
      <c r="P31" s="9">
        <f t="shared" si="7"/>
        <v>81.900000000000006</v>
      </c>
      <c r="Q31" s="9">
        <f t="shared" si="8"/>
        <v>491.29999999999995</v>
      </c>
      <c r="R31" s="7">
        <v>81</v>
      </c>
      <c r="S31" s="1">
        <v>1</v>
      </c>
      <c r="T31" s="1">
        <v>6985</v>
      </c>
      <c r="U31" s="8">
        <f t="shared" si="9"/>
        <v>409.4</v>
      </c>
      <c r="V31" s="9">
        <f t="shared" si="10"/>
        <v>81.900000000000006</v>
      </c>
      <c r="W31" s="9">
        <f t="shared" si="11"/>
        <v>491.29999999999995</v>
      </c>
    </row>
    <row r="32" spans="1:23" ht="12" customHeight="1" x14ac:dyDescent="0.2">
      <c r="A32" s="5">
        <f t="shared" si="0"/>
        <v>27</v>
      </c>
      <c r="B32" s="13" t="s">
        <v>26</v>
      </c>
      <c r="C32" s="7">
        <v>172</v>
      </c>
      <c r="D32" s="1">
        <v>1</v>
      </c>
      <c r="E32" s="1">
        <v>6985</v>
      </c>
      <c r="F32" s="8">
        <f t="shared" si="1"/>
        <v>376.5</v>
      </c>
      <c r="G32" s="9">
        <f t="shared" si="2"/>
        <v>282.39999999999998</v>
      </c>
      <c r="H32" s="9">
        <f t="shared" si="3"/>
        <v>99.301874999999995</v>
      </c>
      <c r="I32" s="9">
        <f t="shared" si="4"/>
        <v>381.70187499999997</v>
      </c>
      <c r="J32" s="9">
        <f t="shared" si="5"/>
        <v>76.3</v>
      </c>
      <c r="K32" s="9">
        <f t="shared" si="12"/>
        <v>458.00187499999998</v>
      </c>
      <c r="L32" s="7">
        <v>172</v>
      </c>
      <c r="M32" s="1">
        <v>1</v>
      </c>
      <c r="N32" s="1">
        <v>6985</v>
      </c>
      <c r="O32" s="8">
        <f t="shared" si="6"/>
        <v>409.4</v>
      </c>
      <c r="P32" s="9">
        <f t="shared" si="7"/>
        <v>81.900000000000006</v>
      </c>
      <c r="Q32" s="9">
        <f t="shared" si="8"/>
        <v>491.29999999999995</v>
      </c>
      <c r="R32" s="7">
        <v>172</v>
      </c>
      <c r="S32" s="1">
        <v>1</v>
      </c>
      <c r="T32" s="1">
        <v>6985</v>
      </c>
      <c r="U32" s="8">
        <f t="shared" si="9"/>
        <v>409.4</v>
      </c>
      <c r="V32" s="9">
        <f t="shared" si="10"/>
        <v>81.900000000000006</v>
      </c>
      <c r="W32" s="9">
        <f t="shared" si="11"/>
        <v>491.29999999999995</v>
      </c>
    </row>
    <row r="33" spans="1:23" ht="12" customHeight="1" x14ac:dyDescent="0.2">
      <c r="A33" s="5">
        <f t="shared" si="0"/>
        <v>28</v>
      </c>
      <c r="B33" s="6" t="s">
        <v>27</v>
      </c>
      <c r="C33" s="14">
        <v>132</v>
      </c>
      <c r="D33" s="1">
        <v>1</v>
      </c>
      <c r="E33" s="1">
        <v>6985</v>
      </c>
      <c r="F33" s="8">
        <f t="shared" si="1"/>
        <v>376.5</v>
      </c>
      <c r="G33" s="9">
        <f t="shared" si="2"/>
        <v>282.39999999999998</v>
      </c>
      <c r="H33" s="9">
        <f t="shared" si="3"/>
        <v>99.301874999999995</v>
      </c>
      <c r="I33" s="9">
        <f t="shared" si="4"/>
        <v>381.70187499999997</v>
      </c>
      <c r="J33" s="9">
        <f t="shared" si="5"/>
        <v>76.3</v>
      </c>
      <c r="K33" s="9">
        <f t="shared" si="12"/>
        <v>458.00187499999998</v>
      </c>
      <c r="L33" s="14">
        <v>132</v>
      </c>
      <c r="M33" s="1">
        <v>1</v>
      </c>
      <c r="N33" s="1">
        <v>6985</v>
      </c>
      <c r="O33" s="8">
        <f t="shared" si="6"/>
        <v>409.4</v>
      </c>
      <c r="P33" s="9">
        <f t="shared" si="7"/>
        <v>81.900000000000006</v>
      </c>
      <c r="Q33" s="9">
        <f t="shared" si="8"/>
        <v>491.29999999999995</v>
      </c>
      <c r="R33" s="14">
        <v>132</v>
      </c>
      <c r="S33" s="1">
        <v>1</v>
      </c>
      <c r="T33" s="1">
        <v>6985</v>
      </c>
      <c r="U33" s="8">
        <f t="shared" si="9"/>
        <v>409.4</v>
      </c>
      <c r="V33" s="9">
        <f t="shared" si="10"/>
        <v>81.900000000000006</v>
      </c>
      <c r="W33" s="9">
        <f t="shared" si="11"/>
        <v>491.29999999999995</v>
      </c>
    </row>
    <row r="34" spans="1:23" ht="12" customHeight="1" x14ac:dyDescent="0.2">
      <c r="A34" s="5">
        <f t="shared" si="0"/>
        <v>29</v>
      </c>
      <c r="B34" s="6" t="s">
        <v>28</v>
      </c>
      <c r="C34" s="7">
        <v>51</v>
      </c>
      <c r="D34" s="1">
        <v>1</v>
      </c>
      <c r="E34" s="1">
        <v>6985</v>
      </c>
      <c r="F34" s="8">
        <f t="shared" si="1"/>
        <v>376.5</v>
      </c>
      <c r="G34" s="9">
        <f t="shared" si="2"/>
        <v>282.39999999999998</v>
      </c>
      <c r="H34" s="9">
        <f t="shared" si="3"/>
        <v>99.301874999999995</v>
      </c>
      <c r="I34" s="9">
        <f t="shared" si="4"/>
        <v>381.70187499999997</v>
      </c>
      <c r="J34" s="9">
        <f t="shared" si="5"/>
        <v>76.3</v>
      </c>
      <c r="K34" s="9">
        <f t="shared" si="12"/>
        <v>458.00187499999998</v>
      </c>
      <c r="L34" s="7">
        <v>51</v>
      </c>
      <c r="M34" s="1">
        <v>1</v>
      </c>
      <c r="N34" s="1">
        <v>6985</v>
      </c>
      <c r="O34" s="8">
        <f t="shared" si="6"/>
        <v>409.4</v>
      </c>
      <c r="P34" s="9">
        <f t="shared" si="7"/>
        <v>81.900000000000006</v>
      </c>
      <c r="Q34" s="9">
        <f t="shared" si="8"/>
        <v>491.29999999999995</v>
      </c>
      <c r="R34" s="7">
        <v>51</v>
      </c>
      <c r="S34" s="1">
        <v>1</v>
      </c>
      <c r="T34" s="1">
        <v>6985</v>
      </c>
      <c r="U34" s="8">
        <f t="shared" si="9"/>
        <v>409.4</v>
      </c>
      <c r="V34" s="9">
        <f t="shared" si="10"/>
        <v>81.900000000000006</v>
      </c>
      <c r="W34" s="9">
        <f t="shared" si="11"/>
        <v>491.29999999999995</v>
      </c>
    </row>
    <row r="35" spans="1:23" ht="12" customHeight="1" x14ac:dyDescent="0.2">
      <c r="A35" s="5">
        <f t="shared" si="0"/>
        <v>30</v>
      </c>
      <c r="B35" s="6" t="s">
        <v>29</v>
      </c>
      <c r="C35" s="7">
        <v>175</v>
      </c>
      <c r="D35" s="1">
        <v>2</v>
      </c>
      <c r="E35" s="1">
        <v>6985</v>
      </c>
      <c r="F35" s="8">
        <f t="shared" si="1"/>
        <v>753</v>
      </c>
      <c r="G35" s="9">
        <f t="shared" si="2"/>
        <v>564.79999999999995</v>
      </c>
      <c r="H35" s="9">
        <f t="shared" si="3"/>
        <v>198.60374999999999</v>
      </c>
      <c r="I35" s="9">
        <f t="shared" si="4"/>
        <v>763.40374999999995</v>
      </c>
      <c r="J35" s="9">
        <f t="shared" si="5"/>
        <v>152.69999999999999</v>
      </c>
      <c r="K35" s="9">
        <f t="shared" si="12"/>
        <v>916.10374999999999</v>
      </c>
      <c r="L35" s="7">
        <v>175</v>
      </c>
      <c r="M35" s="1">
        <v>2</v>
      </c>
      <c r="N35" s="1">
        <v>6985</v>
      </c>
      <c r="O35" s="8">
        <f t="shared" si="6"/>
        <v>818.8</v>
      </c>
      <c r="P35" s="9">
        <f t="shared" si="7"/>
        <v>163.80000000000001</v>
      </c>
      <c r="Q35" s="9">
        <f t="shared" si="8"/>
        <v>982.59999999999991</v>
      </c>
      <c r="R35" s="7">
        <v>175</v>
      </c>
      <c r="S35" s="1">
        <v>2</v>
      </c>
      <c r="T35" s="1">
        <v>6985</v>
      </c>
      <c r="U35" s="8">
        <f t="shared" si="9"/>
        <v>818.8</v>
      </c>
      <c r="V35" s="9">
        <f t="shared" si="10"/>
        <v>163.80000000000001</v>
      </c>
      <c r="W35" s="9">
        <f t="shared" si="11"/>
        <v>982.59999999999991</v>
      </c>
    </row>
    <row r="36" spans="1:23" ht="12" customHeight="1" x14ac:dyDescent="0.2">
      <c r="A36" s="5">
        <f t="shared" si="0"/>
        <v>31</v>
      </c>
      <c r="B36" s="6" t="s">
        <v>30</v>
      </c>
      <c r="C36" s="7">
        <v>85</v>
      </c>
      <c r="D36" s="1">
        <v>1</v>
      </c>
      <c r="E36" s="1">
        <v>6985</v>
      </c>
      <c r="F36" s="8">
        <f t="shared" si="1"/>
        <v>376.5</v>
      </c>
      <c r="G36" s="9">
        <f t="shared" si="2"/>
        <v>282.39999999999998</v>
      </c>
      <c r="H36" s="9">
        <f t="shared" si="3"/>
        <v>99.301874999999995</v>
      </c>
      <c r="I36" s="9">
        <f t="shared" si="4"/>
        <v>381.70187499999997</v>
      </c>
      <c r="J36" s="9">
        <f t="shared" si="5"/>
        <v>76.3</v>
      </c>
      <c r="K36" s="9">
        <f t="shared" si="12"/>
        <v>458.00187499999998</v>
      </c>
      <c r="L36" s="7">
        <v>85</v>
      </c>
      <c r="M36" s="1">
        <v>1</v>
      </c>
      <c r="N36" s="1">
        <v>6985</v>
      </c>
      <c r="O36" s="8">
        <f t="shared" si="6"/>
        <v>409.4</v>
      </c>
      <c r="P36" s="9">
        <f t="shared" si="7"/>
        <v>81.900000000000006</v>
      </c>
      <c r="Q36" s="9">
        <f t="shared" si="8"/>
        <v>491.29999999999995</v>
      </c>
      <c r="R36" s="7">
        <v>85</v>
      </c>
      <c r="S36" s="1">
        <v>1</v>
      </c>
      <c r="T36" s="1">
        <v>6985</v>
      </c>
      <c r="U36" s="8">
        <f t="shared" si="9"/>
        <v>409.4</v>
      </c>
      <c r="V36" s="9">
        <f t="shared" si="10"/>
        <v>81.900000000000006</v>
      </c>
      <c r="W36" s="9">
        <f t="shared" si="11"/>
        <v>491.29999999999995</v>
      </c>
    </row>
    <row r="37" spans="1:23" ht="12" customHeight="1" x14ac:dyDescent="0.2">
      <c r="A37" s="5">
        <f t="shared" si="0"/>
        <v>32</v>
      </c>
      <c r="B37" s="6" t="s">
        <v>31</v>
      </c>
      <c r="C37" s="7">
        <v>181</v>
      </c>
      <c r="D37" s="1">
        <v>1</v>
      </c>
      <c r="E37" s="1">
        <v>6985</v>
      </c>
      <c r="F37" s="8">
        <f t="shared" si="1"/>
        <v>376.5</v>
      </c>
      <c r="G37" s="9">
        <f t="shared" si="2"/>
        <v>282.39999999999998</v>
      </c>
      <c r="H37" s="9">
        <f t="shared" si="3"/>
        <v>99.301874999999995</v>
      </c>
      <c r="I37" s="9">
        <f t="shared" si="4"/>
        <v>381.70187499999997</v>
      </c>
      <c r="J37" s="9">
        <f t="shared" si="5"/>
        <v>76.3</v>
      </c>
      <c r="K37" s="9">
        <f t="shared" si="12"/>
        <v>458.00187499999998</v>
      </c>
      <c r="L37" s="7">
        <v>181</v>
      </c>
      <c r="M37" s="1">
        <v>1</v>
      </c>
      <c r="N37" s="1">
        <v>6985</v>
      </c>
      <c r="O37" s="8">
        <f t="shared" si="6"/>
        <v>409.4</v>
      </c>
      <c r="P37" s="9">
        <f t="shared" si="7"/>
        <v>81.900000000000006</v>
      </c>
      <c r="Q37" s="9">
        <f t="shared" si="8"/>
        <v>491.29999999999995</v>
      </c>
      <c r="R37" s="7">
        <v>181</v>
      </c>
      <c r="S37" s="1">
        <v>1</v>
      </c>
      <c r="T37" s="1">
        <v>6985</v>
      </c>
      <c r="U37" s="8">
        <f t="shared" si="9"/>
        <v>409.4</v>
      </c>
      <c r="V37" s="9">
        <f t="shared" si="10"/>
        <v>81.900000000000006</v>
      </c>
      <c r="W37" s="9">
        <f t="shared" si="11"/>
        <v>491.29999999999995</v>
      </c>
    </row>
    <row r="38" spans="1:23" ht="12" customHeight="1" x14ac:dyDescent="0.2">
      <c r="A38" s="5">
        <f t="shared" si="0"/>
        <v>33</v>
      </c>
      <c r="B38" s="6" t="s">
        <v>32</v>
      </c>
      <c r="C38" s="7">
        <v>61</v>
      </c>
      <c r="D38" s="1">
        <v>1</v>
      </c>
      <c r="E38" s="1">
        <v>6985</v>
      </c>
      <c r="F38" s="8">
        <f t="shared" si="1"/>
        <v>376.5</v>
      </c>
      <c r="G38" s="9">
        <f t="shared" si="2"/>
        <v>282.39999999999998</v>
      </c>
      <c r="H38" s="9">
        <f t="shared" si="3"/>
        <v>99.301874999999995</v>
      </c>
      <c r="I38" s="9">
        <f t="shared" si="4"/>
        <v>381.70187499999997</v>
      </c>
      <c r="J38" s="9">
        <f t="shared" si="5"/>
        <v>76.3</v>
      </c>
      <c r="K38" s="9">
        <f t="shared" si="12"/>
        <v>458.00187499999998</v>
      </c>
      <c r="L38" s="7">
        <v>61</v>
      </c>
      <c r="M38" s="1">
        <v>1</v>
      </c>
      <c r="N38" s="1">
        <v>6985</v>
      </c>
      <c r="O38" s="8">
        <f t="shared" si="6"/>
        <v>409.4</v>
      </c>
      <c r="P38" s="9">
        <f t="shared" si="7"/>
        <v>81.900000000000006</v>
      </c>
      <c r="Q38" s="9">
        <f t="shared" si="8"/>
        <v>491.29999999999995</v>
      </c>
      <c r="R38" s="7">
        <v>61</v>
      </c>
      <c r="S38" s="1">
        <v>1</v>
      </c>
      <c r="T38" s="1">
        <v>6985</v>
      </c>
      <c r="U38" s="8">
        <f t="shared" si="9"/>
        <v>409.4</v>
      </c>
      <c r="V38" s="9">
        <f t="shared" si="10"/>
        <v>81.900000000000006</v>
      </c>
      <c r="W38" s="9">
        <f t="shared" si="11"/>
        <v>491.29999999999995</v>
      </c>
    </row>
    <row r="39" spans="1:23" ht="12" customHeight="1" x14ac:dyDescent="0.2">
      <c r="A39" s="5">
        <f t="shared" si="0"/>
        <v>34</v>
      </c>
      <c r="B39" s="6" t="s">
        <v>33</v>
      </c>
      <c r="C39" s="7">
        <v>74</v>
      </c>
      <c r="D39" s="1">
        <v>1</v>
      </c>
      <c r="E39" s="1">
        <v>6985</v>
      </c>
      <c r="F39" s="8">
        <f t="shared" si="1"/>
        <v>376.5</v>
      </c>
      <c r="G39" s="9">
        <f t="shared" si="2"/>
        <v>282.39999999999998</v>
      </c>
      <c r="H39" s="9">
        <f t="shared" si="3"/>
        <v>99.301874999999995</v>
      </c>
      <c r="I39" s="9">
        <f t="shared" si="4"/>
        <v>381.70187499999997</v>
      </c>
      <c r="J39" s="9">
        <f t="shared" si="5"/>
        <v>76.3</v>
      </c>
      <c r="K39" s="9">
        <f t="shared" si="12"/>
        <v>458.00187499999998</v>
      </c>
      <c r="L39" s="7">
        <v>74</v>
      </c>
      <c r="M39" s="1">
        <v>1</v>
      </c>
      <c r="N39" s="1">
        <v>6985</v>
      </c>
      <c r="O39" s="8">
        <f t="shared" si="6"/>
        <v>409.4</v>
      </c>
      <c r="P39" s="9">
        <f t="shared" si="7"/>
        <v>81.900000000000006</v>
      </c>
      <c r="Q39" s="9">
        <f t="shared" si="8"/>
        <v>491.29999999999995</v>
      </c>
      <c r="R39" s="7">
        <v>74</v>
      </c>
      <c r="S39" s="1">
        <v>1</v>
      </c>
      <c r="T39" s="1">
        <v>6985</v>
      </c>
      <c r="U39" s="8">
        <f t="shared" si="9"/>
        <v>409.4</v>
      </c>
      <c r="V39" s="9">
        <f t="shared" si="10"/>
        <v>81.900000000000006</v>
      </c>
      <c r="W39" s="9">
        <f t="shared" si="11"/>
        <v>491.29999999999995</v>
      </c>
    </row>
    <row r="40" spans="1:23" ht="12" customHeight="1" x14ac:dyDescent="0.2">
      <c r="A40" s="5">
        <f t="shared" si="0"/>
        <v>35</v>
      </c>
      <c r="B40" s="13" t="s">
        <v>34</v>
      </c>
      <c r="C40" s="7">
        <v>113</v>
      </c>
      <c r="D40" s="1">
        <v>1</v>
      </c>
      <c r="E40" s="1">
        <v>6985</v>
      </c>
      <c r="F40" s="8">
        <f t="shared" si="1"/>
        <v>376.5</v>
      </c>
      <c r="G40" s="9">
        <f t="shared" si="2"/>
        <v>282.39999999999998</v>
      </c>
      <c r="H40" s="9">
        <f t="shared" si="3"/>
        <v>99.301874999999995</v>
      </c>
      <c r="I40" s="9">
        <f t="shared" si="4"/>
        <v>381.70187499999997</v>
      </c>
      <c r="J40" s="9">
        <f t="shared" si="5"/>
        <v>76.3</v>
      </c>
      <c r="K40" s="9">
        <f t="shared" si="12"/>
        <v>458.00187499999998</v>
      </c>
      <c r="L40" s="7">
        <v>113</v>
      </c>
      <c r="M40" s="1">
        <v>1</v>
      </c>
      <c r="N40" s="1">
        <v>6985</v>
      </c>
      <c r="O40" s="8">
        <f t="shared" si="6"/>
        <v>409.4</v>
      </c>
      <c r="P40" s="9">
        <f t="shared" si="7"/>
        <v>81.900000000000006</v>
      </c>
      <c r="Q40" s="9">
        <f t="shared" si="8"/>
        <v>491.29999999999995</v>
      </c>
      <c r="R40" s="7">
        <v>113</v>
      </c>
      <c r="S40" s="1">
        <v>1</v>
      </c>
      <c r="T40" s="1">
        <v>6985</v>
      </c>
      <c r="U40" s="8">
        <f t="shared" si="9"/>
        <v>409.4</v>
      </c>
      <c r="V40" s="9">
        <f t="shared" si="10"/>
        <v>81.900000000000006</v>
      </c>
      <c r="W40" s="9">
        <f t="shared" si="11"/>
        <v>491.29999999999995</v>
      </c>
    </row>
    <row r="41" spans="1:23" ht="12" customHeight="1" x14ac:dyDescent="0.2">
      <c r="A41" s="5">
        <f t="shared" si="0"/>
        <v>36</v>
      </c>
      <c r="B41" s="6" t="s">
        <v>35</v>
      </c>
      <c r="C41" s="7">
        <v>47</v>
      </c>
      <c r="D41" s="1">
        <v>1</v>
      </c>
      <c r="E41" s="1">
        <v>6985</v>
      </c>
      <c r="F41" s="8">
        <f t="shared" si="1"/>
        <v>376.5</v>
      </c>
      <c r="G41" s="9">
        <f t="shared" si="2"/>
        <v>282.39999999999998</v>
      </c>
      <c r="H41" s="9">
        <f t="shared" si="3"/>
        <v>99.301874999999995</v>
      </c>
      <c r="I41" s="9">
        <f t="shared" si="4"/>
        <v>381.70187499999997</v>
      </c>
      <c r="J41" s="9">
        <f t="shared" si="5"/>
        <v>76.3</v>
      </c>
      <c r="K41" s="9">
        <f t="shared" si="12"/>
        <v>458.00187499999998</v>
      </c>
      <c r="L41" s="7">
        <v>47</v>
      </c>
      <c r="M41" s="1">
        <v>1</v>
      </c>
      <c r="N41" s="1">
        <v>6985</v>
      </c>
      <c r="O41" s="8">
        <f t="shared" si="6"/>
        <v>409.4</v>
      </c>
      <c r="P41" s="9">
        <f t="shared" si="7"/>
        <v>81.900000000000006</v>
      </c>
      <c r="Q41" s="9">
        <f t="shared" si="8"/>
        <v>491.29999999999995</v>
      </c>
      <c r="R41" s="7">
        <v>47</v>
      </c>
      <c r="S41" s="1">
        <v>1</v>
      </c>
      <c r="T41" s="1">
        <v>6985</v>
      </c>
      <c r="U41" s="8">
        <f t="shared" si="9"/>
        <v>409.4</v>
      </c>
      <c r="V41" s="9">
        <f t="shared" si="10"/>
        <v>81.900000000000006</v>
      </c>
      <c r="W41" s="9">
        <f t="shared" si="11"/>
        <v>491.29999999999995</v>
      </c>
    </row>
    <row r="42" spans="1:23" ht="12" customHeight="1" x14ac:dyDescent="0.2">
      <c r="A42" s="5">
        <f t="shared" si="0"/>
        <v>37</v>
      </c>
      <c r="B42" s="6" t="s">
        <v>36</v>
      </c>
      <c r="C42" s="14">
        <v>60</v>
      </c>
      <c r="D42" s="1">
        <v>1</v>
      </c>
      <c r="E42" s="1">
        <v>6985</v>
      </c>
      <c r="F42" s="8">
        <f t="shared" si="1"/>
        <v>376.5</v>
      </c>
      <c r="G42" s="9">
        <f t="shared" si="2"/>
        <v>282.39999999999998</v>
      </c>
      <c r="H42" s="9">
        <f t="shared" si="3"/>
        <v>99.301874999999995</v>
      </c>
      <c r="I42" s="9">
        <f t="shared" si="4"/>
        <v>381.70187499999997</v>
      </c>
      <c r="J42" s="9">
        <f t="shared" si="5"/>
        <v>76.3</v>
      </c>
      <c r="K42" s="9">
        <f t="shared" si="12"/>
        <v>458.00187499999998</v>
      </c>
      <c r="L42" s="14">
        <v>60</v>
      </c>
      <c r="M42" s="1">
        <v>1</v>
      </c>
      <c r="N42" s="1">
        <v>6985</v>
      </c>
      <c r="O42" s="8">
        <f t="shared" si="6"/>
        <v>409.4</v>
      </c>
      <c r="P42" s="9">
        <f t="shared" si="7"/>
        <v>81.900000000000006</v>
      </c>
      <c r="Q42" s="9">
        <f t="shared" si="8"/>
        <v>491.29999999999995</v>
      </c>
      <c r="R42" s="14">
        <v>60</v>
      </c>
      <c r="S42" s="1">
        <v>1</v>
      </c>
      <c r="T42" s="1">
        <v>6985</v>
      </c>
      <c r="U42" s="8">
        <f t="shared" si="9"/>
        <v>409.4</v>
      </c>
      <c r="V42" s="9">
        <f t="shared" si="10"/>
        <v>81.900000000000006</v>
      </c>
      <c r="W42" s="9">
        <f t="shared" si="11"/>
        <v>491.29999999999995</v>
      </c>
    </row>
    <row r="43" spans="1:23" ht="12" customHeight="1" x14ac:dyDescent="0.2">
      <c r="A43" s="5">
        <f t="shared" si="0"/>
        <v>38</v>
      </c>
      <c r="B43" s="6" t="s">
        <v>37</v>
      </c>
      <c r="C43" s="7">
        <v>111</v>
      </c>
      <c r="D43" s="1">
        <v>2</v>
      </c>
      <c r="E43" s="1">
        <v>6985</v>
      </c>
      <c r="F43" s="8">
        <f t="shared" si="1"/>
        <v>753</v>
      </c>
      <c r="G43" s="9">
        <f t="shared" si="2"/>
        <v>564.79999999999995</v>
      </c>
      <c r="H43" s="9">
        <f t="shared" si="3"/>
        <v>198.60374999999999</v>
      </c>
      <c r="I43" s="9">
        <f t="shared" si="4"/>
        <v>763.40374999999995</v>
      </c>
      <c r="J43" s="9">
        <f t="shared" si="5"/>
        <v>152.69999999999999</v>
      </c>
      <c r="K43" s="9">
        <f t="shared" si="12"/>
        <v>916.10374999999999</v>
      </c>
      <c r="L43" s="7">
        <v>111</v>
      </c>
      <c r="M43" s="1">
        <v>2</v>
      </c>
      <c r="N43" s="1">
        <v>6985</v>
      </c>
      <c r="O43" s="8">
        <f t="shared" si="6"/>
        <v>818.8</v>
      </c>
      <c r="P43" s="9">
        <f t="shared" si="7"/>
        <v>163.80000000000001</v>
      </c>
      <c r="Q43" s="9">
        <f t="shared" si="8"/>
        <v>982.59999999999991</v>
      </c>
      <c r="R43" s="7">
        <v>111</v>
      </c>
      <c r="S43" s="1">
        <v>2</v>
      </c>
      <c r="T43" s="1">
        <v>6985</v>
      </c>
      <c r="U43" s="8">
        <f t="shared" si="9"/>
        <v>818.8</v>
      </c>
      <c r="V43" s="9">
        <f t="shared" si="10"/>
        <v>163.80000000000001</v>
      </c>
      <c r="W43" s="9">
        <f t="shared" si="11"/>
        <v>982.59999999999991</v>
      </c>
    </row>
    <row r="44" spans="1:23" ht="12" customHeight="1" x14ac:dyDescent="0.2">
      <c r="A44" s="5">
        <f t="shared" si="0"/>
        <v>39</v>
      </c>
      <c r="B44" s="6" t="s">
        <v>38</v>
      </c>
      <c r="C44" s="7">
        <v>43</v>
      </c>
      <c r="D44" s="1">
        <v>1</v>
      </c>
      <c r="E44" s="1">
        <v>6985</v>
      </c>
      <c r="F44" s="8">
        <f t="shared" si="1"/>
        <v>376.5</v>
      </c>
      <c r="G44" s="9">
        <f t="shared" si="2"/>
        <v>282.39999999999998</v>
      </c>
      <c r="H44" s="9">
        <f t="shared" si="3"/>
        <v>99.301874999999995</v>
      </c>
      <c r="I44" s="9">
        <f t="shared" si="4"/>
        <v>381.70187499999997</v>
      </c>
      <c r="J44" s="9">
        <f t="shared" si="5"/>
        <v>76.3</v>
      </c>
      <c r="K44" s="9">
        <f t="shared" si="12"/>
        <v>458.00187499999998</v>
      </c>
      <c r="L44" s="7">
        <v>43</v>
      </c>
      <c r="M44" s="1">
        <v>1</v>
      </c>
      <c r="N44" s="1">
        <v>6985</v>
      </c>
      <c r="O44" s="8">
        <f t="shared" si="6"/>
        <v>409.4</v>
      </c>
      <c r="P44" s="9">
        <f t="shared" si="7"/>
        <v>81.900000000000006</v>
      </c>
      <c r="Q44" s="9">
        <f t="shared" si="8"/>
        <v>491.29999999999995</v>
      </c>
      <c r="R44" s="7">
        <v>43</v>
      </c>
      <c r="S44" s="1">
        <v>1</v>
      </c>
      <c r="T44" s="1">
        <v>6985</v>
      </c>
      <c r="U44" s="8">
        <f t="shared" si="9"/>
        <v>409.4</v>
      </c>
      <c r="V44" s="9">
        <f t="shared" si="10"/>
        <v>81.900000000000006</v>
      </c>
      <c r="W44" s="9">
        <f t="shared" si="11"/>
        <v>491.29999999999995</v>
      </c>
    </row>
    <row r="45" spans="1:23" ht="12" customHeight="1" x14ac:dyDescent="0.2">
      <c r="A45" s="5">
        <f t="shared" si="0"/>
        <v>40</v>
      </c>
      <c r="B45" s="6" t="s">
        <v>39</v>
      </c>
      <c r="C45" s="7">
        <v>92</v>
      </c>
      <c r="D45" s="1">
        <v>1</v>
      </c>
      <c r="E45" s="1">
        <v>6985</v>
      </c>
      <c r="F45" s="8">
        <f t="shared" si="1"/>
        <v>376.5</v>
      </c>
      <c r="G45" s="9">
        <f t="shared" si="2"/>
        <v>282.39999999999998</v>
      </c>
      <c r="H45" s="9">
        <f t="shared" si="3"/>
        <v>99.301874999999995</v>
      </c>
      <c r="I45" s="9">
        <f t="shared" si="4"/>
        <v>381.70187499999997</v>
      </c>
      <c r="J45" s="9">
        <f t="shared" si="5"/>
        <v>76.3</v>
      </c>
      <c r="K45" s="9">
        <f t="shared" si="12"/>
        <v>458.00187499999998</v>
      </c>
      <c r="L45" s="7">
        <v>92</v>
      </c>
      <c r="M45" s="1">
        <v>1</v>
      </c>
      <c r="N45" s="1">
        <v>6985</v>
      </c>
      <c r="O45" s="8">
        <f t="shared" si="6"/>
        <v>409.4</v>
      </c>
      <c r="P45" s="9">
        <f t="shared" si="7"/>
        <v>81.900000000000006</v>
      </c>
      <c r="Q45" s="9">
        <f t="shared" si="8"/>
        <v>491.29999999999995</v>
      </c>
      <c r="R45" s="7">
        <v>92</v>
      </c>
      <c r="S45" s="1">
        <v>1</v>
      </c>
      <c r="T45" s="1">
        <v>6985</v>
      </c>
      <c r="U45" s="8">
        <f t="shared" si="9"/>
        <v>409.4</v>
      </c>
      <c r="V45" s="9">
        <f t="shared" si="10"/>
        <v>81.900000000000006</v>
      </c>
      <c r="W45" s="9">
        <f t="shared" si="11"/>
        <v>491.29999999999995</v>
      </c>
    </row>
    <row r="46" spans="1:23" ht="12" customHeight="1" x14ac:dyDescent="0.2">
      <c r="A46" s="5">
        <f t="shared" si="0"/>
        <v>41</v>
      </c>
      <c r="B46" s="6" t="s">
        <v>40</v>
      </c>
      <c r="C46" s="7">
        <v>71</v>
      </c>
      <c r="D46" s="1">
        <v>1</v>
      </c>
      <c r="E46" s="1">
        <v>6985</v>
      </c>
      <c r="F46" s="8">
        <f t="shared" si="1"/>
        <v>376.5</v>
      </c>
      <c r="G46" s="9">
        <f t="shared" si="2"/>
        <v>282.39999999999998</v>
      </c>
      <c r="H46" s="9">
        <f t="shared" si="3"/>
        <v>99.301874999999995</v>
      </c>
      <c r="I46" s="9">
        <f t="shared" si="4"/>
        <v>381.70187499999997</v>
      </c>
      <c r="J46" s="9">
        <f t="shared" si="5"/>
        <v>76.3</v>
      </c>
      <c r="K46" s="9">
        <f t="shared" si="12"/>
        <v>458.00187499999998</v>
      </c>
      <c r="L46" s="7">
        <v>71</v>
      </c>
      <c r="M46" s="1">
        <v>1</v>
      </c>
      <c r="N46" s="1">
        <v>6985</v>
      </c>
      <c r="O46" s="8">
        <f t="shared" si="6"/>
        <v>409.4</v>
      </c>
      <c r="P46" s="9">
        <f t="shared" si="7"/>
        <v>81.900000000000006</v>
      </c>
      <c r="Q46" s="9">
        <f t="shared" si="8"/>
        <v>491.29999999999995</v>
      </c>
      <c r="R46" s="7">
        <v>71</v>
      </c>
      <c r="S46" s="1">
        <v>1</v>
      </c>
      <c r="T46" s="1">
        <v>6985</v>
      </c>
      <c r="U46" s="8">
        <f t="shared" si="9"/>
        <v>409.4</v>
      </c>
      <c r="V46" s="9">
        <f t="shared" si="10"/>
        <v>81.900000000000006</v>
      </c>
      <c r="W46" s="9">
        <f t="shared" si="11"/>
        <v>491.29999999999995</v>
      </c>
    </row>
    <row r="47" spans="1:23" ht="12" customHeight="1" x14ac:dyDescent="0.2">
      <c r="A47" s="5">
        <f t="shared" si="0"/>
        <v>42</v>
      </c>
      <c r="B47" s="6" t="s">
        <v>41</v>
      </c>
      <c r="C47" s="7">
        <v>131</v>
      </c>
      <c r="D47" s="1">
        <v>1</v>
      </c>
      <c r="E47" s="1">
        <v>6985</v>
      </c>
      <c r="F47" s="8">
        <f t="shared" si="1"/>
        <v>376.5</v>
      </c>
      <c r="G47" s="9">
        <f t="shared" si="2"/>
        <v>282.39999999999998</v>
      </c>
      <c r="H47" s="9">
        <f t="shared" si="3"/>
        <v>99.301874999999995</v>
      </c>
      <c r="I47" s="9">
        <f t="shared" si="4"/>
        <v>381.70187499999997</v>
      </c>
      <c r="J47" s="9">
        <f t="shared" si="5"/>
        <v>76.3</v>
      </c>
      <c r="K47" s="9">
        <f t="shared" si="12"/>
        <v>458.00187499999998</v>
      </c>
      <c r="L47" s="7">
        <v>131</v>
      </c>
      <c r="M47" s="1">
        <v>1</v>
      </c>
      <c r="N47" s="1">
        <v>6985</v>
      </c>
      <c r="O47" s="8">
        <f t="shared" si="6"/>
        <v>409.4</v>
      </c>
      <c r="P47" s="9">
        <f t="shared" si="7"/>
        <v>81.900000000000006</v>
      </c>
      <c r="Q47" s="9">
        <f t="shared" si="8"/>
        <v>491.29999999999995</v>
      </c>
      <c r="R47" s="7">
        <v>131</v>
      </c>
      <c r="S47" s="1">
        <v>1</v>
      </c>
      <c r="T47" s="1">
        <v>6985</v>
      </c>
      <c r="U47" s="8">
        <f t="shared" si="9"/>
        <v>409.4</v>
      </c>
      <c r="V47" s="9">
        <f t="shared" si="10"/>
        <v>81.900000000000006</v>
      </c>
      <c r="W47" s="9">
        <f t="shared" si="11"/>
        <v>491.29999999999995</v>
      </c>
    </row>
    <row r="48" spans="1:23" ht="12" customHeight="1" x14ac:dyDescent="0.2">
      <c r="A48" s="5">
        <f t="shared" si="0"/>
        <v>43</v>
      </c>
      <c r="B48" s="6" t="s">
        <v>42</v>
      </c>
      <c r="C48" s="7">
        <v>54</v>
      </c>
      <c r="D48" s="1">
        <v>1</v>
      </c>
      <c r="E48" s="1">
        <v>6985</v>
      </c>
      <c r="F48" s="8">
        <f t="shared" si="1"/>
        <v>376.5</v>
      </c>
      <c r="G48" s="9">
        <f t="shared" si="2"/>
        <v>282.39999999999998</v>
      </c>
      <c r="H48" s="9">
        <f t="shared" si="3"/>
        <v>99.301874999999995</v>
      </c>
      <c r="I48" s="9">
        <f t="shared" si="4"/>
        <v>381.70187499999997</v>
      </c>
      <c r="J48" s="9">
        <f t="shared" si="5"/>
        <v>76.3</v>
      </c>
      <c r="K48" s="9">
        <f t="shared" si="12"/>
        <v>458.00187499999998</v>
      </c>
      <c r="L48" s="7">
        <v>54</v>
      </c>
      <c r="M48" s="1">
        <v>1</v>
      </c>
      <c r="N48" s="1">
        <v>6985</v>
      </c>
      <c r="O48" s="8">
        <f t="shared" si="6"/>
        <v>409.4</v>
      </c>
      <c r="P48" s="9">
        <f t="shared" si="7"/>
        <v>81.900000000000006</v>
      </c>
      <c r="Q48" s="9">
        <f t="shared" si="8"/>
        <v>491.29999999999995</v>
      </c>
      <c r="R48" s="7">
        <v>54</v>
      </c>
      <c r="S48" s="1">
        <v>1</v>
      </c>
      <c r="T48" s="1">
        <v>6985</v>
      </c>
      <c r="U48" s="8">
        <f t="shared" si="9"/>
        <v>409.4</v>
      </c>
      <c r="V48" s="9">
        <f t="shared" si="10"/>
        <v>81.900000000000006</v>
      </c>
      <c r="W48" s="9">
        <f t="shared" si="11"/>
        <v>491.29999999999995</v>
      </c>
    </row>
    <row r="49" spans="1:23" ht="12.75" customHeight="1" x14ac:dyDescent="0.2">
      <c r="A49" s="5">
        <f t="shared" si="0"/>
        <v>44</v>
      </c>
      <c r="B49" s="15" t="s">
        <v>43</v>
      </c>
      <c r="C49" s="7">
        <v>88</v>
      </c>
      <c r="D49" s="1">
        <v>1</v>
      </c>
      <c r="E49" s="1">
        <v>6985</v>
      </c>
      <c r="F49" s="8">
        <f t="shared" si="1"/>
        <v>376.5</v>
      </c>
      <c r="G49" s="9">
        <f t="shared" si="2"/>
        <v>282.39999999999998</v>
      </c>
      <c r="H49" s="9">
        <f t="shared" si="3"/>
        <v>99.301874999999995</v>
      </c>
      <c r="I49" s="9">
        <f t="shared" si="4"/>
        <v>381.70187499999997</v>
      </c>
      <c r="J49" s="9">
        <f t="shared" si="5"/>
        <v>76.3</v>
      </c>
      <c r="K49" s="9">
        <f t="shared" si="12"/>
        <v>458.00187499999998</v>
      </c>
      <c r="L49" s="7">
        <v>88</v>
      </c>
      <c r="M49" s="1">
        <v>1</v>
      </c>
      <c r="N49" s="1">
        <v>6985</v>
      </c>
      <c r="O49" s="8">
        <f t="shared" si="6"/>
        <v>409.4</v>
      </c>
      <c r="P49" s="9">
        <f t="shared" si="7"/>
        <v>81.900000000000006</v>
      </c>
      <c r="Q49" s="9">
        <f t="shared" si="8"/>
        <v>491.29999999999995</v>
      </c>
      <c r="R49" s="7">
        <v>88</v>
      </c>
      <c r="S49" s="1">
        <v>1</v>
      </c>
      <c r="T49" s="1">
        <v>6985</v>
      </c>
      <c r="U49" s="8">
        <f t="shared" si="9"/>
        <v>409.4</v>
      </c>
      <c r="V49" s="9">
        <f t="shared" si="10"/>
        <v>81.900000000000006</v>
      </c>
      <c r="W49" s="9">
        <f t="shared" si="11"/>
        <v>491.29999999999995</v>
      </c>
    </row>
    <row r="50" spans="1:23" ht="15" x14ac:dyDescent="0.25">
      <c r="A50" s="52" t="s">
        <v>44</v>
      </c>
      <c r="B50" s="52"/>
      <c r="C50" s="16">
        <f t="shared" ref="C50:I50" si="13">SUM(C6:C49)</f>
        <v>5509</v>
      </c>
      <c r="D50" s="16">
        <f t="shared" si="13"/>
        <v>50</v>
      </c>
      <c r="E50" s="17"/>
      <c r="F50" s="18">
        <f t="shared" si="13"/>
        <v>18825</v>
      </c>
      <c r="G50" s="19">
        <v>17400.5</v>
      </c>
      <c r="H50" s="19">
        <f t="shared" si="13"/>
        <v>4965.0937500000036</v>
      </c>
      <c r="I50" s="19">
        <f t="shared" si="13"/>
        <v>19084.993750000001</v>
      </c>
      <c r="J50" s="19">
        <f>SUM(J6:J49)</f>
        <v>3815.6000000000022</v>
      </c>
      <c r="K50" s="20">
        <f>SUM(K6:K49)</f>
        <v>22900.593750000018</v>
      </c>
      <c r="L50" s="16">
        <f t="shared" ref="L50:M50" si="14">SUM(L6:L49)</f>
        <v>5509</v>
      </c>
      <c r="M50" s="16">
        <f t="shared" si="14"/>
        <v>50</v>
      </c>
      <c r="N50" s="17"/>
      <c r="O50" s="18">
        <f t="shared" ref="O50" si="15">SUM(O6:O49)</f>
        <v>20470.099999999999</v>
      </c>
      <c r="P50" s="19">
        <f>SUM(P6:P49)</f>
        <v>4095.0000000000032</v>
      </c>
      <c r="Q50" s="20">
        <f>SUM(Q6:Q49)</f>
        <v>24565.09999999998</v>
      </c>
      <c r="R50" s="16">
        <f t="shared" ref="R50:S50" si="16">SUM(R6:R49)</f>
        <v>5509</v>
      </c>
      <c r="S50" s="16">
        <f t="shared" si="16"/>
        <v>50</v>
      </c>
      <c r="T50" s="17"/>
      <c r="U50" s="18">
        <f t="shared" ref="U50" si="17">SUM(U6:U49)</f>
        <v>20470.099999999999</v>
      </c>
      <c r="V50" s="19">
        <f>SUM(V6:V49)</f>
        <v>4095.0000000000032</v>
      </c>
      <c r="W50" s="20">
        <f>SUM(W6:W49)</f>
        <v>24565.09999999998</v>
      </c>
    </row>
    <row r="52" spans="1:23" x14ac:dyDescent="0.2">
      <c r="I52" s="23"/>
    </row>
  </sheetData>
  <mergeCells count="28">
    <mergeCell ref="A1:W1"/>
    <mergeCell ref="A3:A5"/>
    <mergeCell ref="B3:B5"/>
    <mergeCell ref="C3:K3"/>
    <mergeCell ref="L3:Q3"/>
    <mergeCell ref="R3:W3"/>
    <mergeCell ref="C4:C5"/>
    <mergeCell ref="D4:D5"/>
    <mergeCell ref="E4:E5"/>
    <mergeCell ref="V4:V5"/>
    <mergeCell ref="W4:W5"/>
    <mergeCell ref="U4:U5"/>
    <mergeCell ref="A50:B50"/>
    <mergeCell ref="Q4:Q5"/>
    <mergeCell ref="R4:R5"/>
    <mergeCell ref="S4:S5"/>
    <mergeCell ref="T4:T5"/>
    <mergeCell ref="L4:L5"/>
    <mergeCell ref="M4:M5"/>
    <mergeCell ref="N4:N5"/>
    <mergeCell ref="O4:O5"/>
    <mergeCell ref="P4:P5"/>
    <mergeCell ref="F4:F5"/>
    <mergeCell ref="G4:G5"/>
    <mergeCell ref="H4:H5"/>
    <mergeCell ref="I4:I5"/>
    <mergeCell ref="J4:J5"/>
    <mergeCell ref="K4:K5"/>
  </mergeCells>
  <printOptions horizontalCentered="1" gridLines="1"/>
  <pageMargins left="0" right="0" top="0.39370078740157483" bottom="0" header="0" footer="0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workbookViewId="0">
      <pane xSplit="2" ySplit="5" topLeftCell="C36" activePane="bottomRight" state="frozen"/>
      <selection activeCell="E6" sqref="E6:E49"/>
      <selection pane="topRight" activeCell="E6" sqref="E6:E49"/>
      <selection pane="bottomLeft" activeCell="E6" sqref="E6:E49"/>
      <selection pane="bottomRight" activeCell="E6" sqref="E6:E49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customWidth="1"/>
    <col min="4" max="4" width="13.140625" style="2" customWidth="1"/>
    <col min="5" max="5" width="16" style="2" customWidth="1"/>
    <col min="6" max="6" width="18.42578125" style="2" customWidth="1"/>
    <col min="7" max="7" width="14.7109375" style="2" customWidth="1"/>
    <col min="8" max="8" width="16.42578125" style="2" customWidth="1"/>
    <col min="9" max="9" width="15.140625" style="2" customWidth="1"/>
    <col min="10" max="10" width="21.42578125" style="2" customWidth="1"/>
    <col min="11" max="11" width="22" style="2" customWidth="1"/>
    <col min="12" max="12" width="12" style="21" customWidth="1"/>
    <col min="13" max="13" width="13.140625" style="2" customWidth="1"/>
    <col min="14" max="14" width="16" style="2" customWidth="1"/>
    <col min="15" max="15" width="18.42578125" style="2" customWidth="1"/>
    <col min="16" max="16" width="21.42578125" style="2" customWidth="1"/>
    <col min="17" max="17" width="21.7109375" style="2" customWidth="1"/>
    <col min="18" max="18" width="12" style="21" customWidth="1"/>
    <col min="19" max="19" width="13.140625" style="2" customWidth="1"/>
    <col min="20" max="20" width="16" style="2" customWidth="1"/>
    <col min="21" max="21" width="18.42578125" style="2" customWidth="1"/>
    <col min="22" max="22" width="21.42578125" style="2" customWidth="1"/>
    <col min="23" max="23" width="24.85546875" style="2" customWidth="1"/>
    <col min="24" max="16384" width="16" style="2"/>
  </cols>
  <sheetData>
    <row r="1" spans="1:23" ht="18.7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">
      <c r="A2" s="3"/>
      <c r="B2" s="3"/>
      <c r="C2" s="3"/>
      <c r="L2" s="3"/>
      <c r="R2" s="3"/>
      <c r="W2" s="4" t="s">
        <v>45</v>
      </c>
    </row>
    <row r="3" spans="1:23" ht="12.75" customHeight="1" x14ac:dyDescent="0.2">
      <c r="A3" s="61" t="s">
        <v>0</v>
      </c>
      <c r="B3" s="61" t="s">
        <v>46</v>
      </c>
      <c r="C3" s="64" t="s">
        <v>48</v>
      </c>
      <c r="D3" s="65"/>
      <c r="E3" s="65"/>
      <c r="F3" s="65"/>
      <c r="G3" s="65"/>
      <c r="H3" s="65"/>
      <c r="I3" s="65"/>
      <c r="J3" s="65"/>
      <c r="K3" s="66"/>
      <c r="L3" s="64" t="s">
        <v>49</v>
      </c>
      <c r="M3" s="65"/>
      <c r="N3" s="65"/>
      <c r="O3" s="65"/>
      <c r="P3" s="65"/>
      <c r="Q3" s="66"/>
      <c r="R3" s="64" t="s">
        <v>51</v>
      </c>
      <c r="S3" s="65"/>
      <c r="T3" s="65"/>
      <c r="U3" s="65"/>
      <c r="V3" s="65"/>
      <c r="W3" s="66"/>
    </row>
    <row r="4" spans="1:23" ht="12.75" customHeight="1" x14ac:dyDescent="0.2">
      <c r="A4" s="61"/>
      <c r="B4" s="61"/>
      <c r="C4" s="53" t="s">
        <v>52</v>
      </c>
      <c r="D4" s="59" t="s">
        <v>63</v>
      </c>
      <c r="E4" s="59" t="s">
        <v>93</v>
      </c>
      <c r="F4" s="62" t="s">
        <v>91</v>
      </c>
      <c r="G4" s="55" t="s">
        <v>57</v>
      </c>
      <c r="H4" s="55" t="s">
        <v>58</v>
      </c>
      <c r="I4" s="55" t="s">
        <v>59</v>
      </c>
      <c r="J4" s="59" t="s">
        <v>67</v>
      </c>
      <c r="K4" s="57" t="s">
        <v>90</v>
      </c>
      <c r="L4" s="53" t="s">
        <v>52</v>
      </c>
      <c r="M4" s="59" t="s">
        <v>63</v>
      </c>
      <c r="N4" s="59" t="s">
        <v>93</v>
      </c>
      <c r="O4" s="62" t="s">
        <v>91</v>
      </c>
      <c r="P4" s="59" t="s">
        <v>68</v>
      </c>
      <c r="Q4" s="57" t="s">
        <v>60</v>
      </c>
      <c r="R4" s="53" t="s">
        <v>52</v>
      </c>
      <c r="S4" s="59" t="s">
        <v>63</v>
      </c>
      <c r="T4" s="59" t="s">
        <v>93</v>
      </c>
      <c r="U4" s="62" t="s">
        <v>91</v>
      </c>
      <c r="V4" s="59" t="s">
        <v>68</v>
      </c>
      <c r="W4" s="57" t="s">
        <v>60</v>
      </c>
    </row>
    <row r="5" spans="1:23" ht="153" customHeight="1" x14ac:dyDescent="0.2">
      <c r="A5" s="61"/>
      <c r="B5" s="61"/>
      <c r="C5" s="54"/>
      <c r="D5" s="60"/>
      <c r="E5" s="60"/>
      <c r="F5" s="63"/>
      <c r="G5" s="56"/>
      <c r="H5" s="56"/>
      <c r="I5" s="56"/>
      <c r="J5" s="60"/>
      <c r="K5" s="58"/>
      <c r="L5" s="54"/>
      <c r="M5" s="60"/>
      <c r="N5" s="60"/>
      <c r="O5" s="63"/>
      <c r="P5" s="60"/>
      <c r="Q5" s="58"/>
      <c r="R5" s="54"/>
      <c r="S5" s="60"/>
      <c r="T5" s="60"/>
      <c r="U5" s="63"/>
      <c r="V5" s="60"/>
      <c r="W5" s="58"/>
    </row>
    <row r="6" spans="1:23" ht="12" customHeight="1" x14ac:dyDescent="0.2">
      <c r="A6" s="5">
        <v>1</v>
      </c>
      <c r="B6" s="6" t="s">
        <v>1</v>
      </c>
      <c r="C6" s="7">
        <v>268</v>
      </c>
      <c r="D6" s="1">
        <v>2</v>
      </c>
      <c r="E6" s="1">
        <v>4750</v>
      </c>
      <c r="F6" s="8">
        <f>ROUND((E6*36*1.15*1.302*D6)/1000,1)</f>
        <v>512.1</v>
      </c>
      <c r="G6" s="9">
        <f>ROUND(F6/12*9,1)</f>
        <v>384.1</v>
      </c>
      <c r="H6" s="9">
        <f>SUM(F6/12*1.055*3)</f>
        <v>135.06637499999999</v>
      </c>
      <c r="I6" s="9">
        <f>SUM(G6:H6)</f>
        <v>519.16637500000002</v>
      </c>
      <c r="J6" s="9">
        <f>ROUND(I6*0.2,1)</f>
        <v>103.8</v>
      </c>
      <c r="K6" s="9">
        <f>SUM(I6+J6)</f>
        <v>622.96637499999997</v>
      </c>
      <c r="L6" s="7">
        <v>268</v>
      </c>
      <c r="M6" s="1">
        <v>2</v>
      </c>
      <c r="N6" s="1">
        <v>4750</v>
      </c>
      <c r="O6" s="8">
        <f>ROUND((N6*36*1.15*1.342*M6*1.055)/1000,1)</f>
        <v>556.79999999999995</v>
      </c>
      <c r="P6" s="9">
        <f>ROUND(O6*0.2,1)</f>
        <v>111.4</v>
      </c>
      <c r="Q6" s="9">
        <f>SUM(O6+P6)</f>
        <v>668.19999999999993</v>
      </c>
      <c r="R6" s="7">
        <v>268</v>
      </c>
      <c r="S6" s="1">
        <v>2</v>
      </c>
      <c r="T6" s="1">
        <v>4750</v>
      </c>
      <c r="U6" s="8">
        <f>ROUND((T6*36*1.15*1.342*S6*1.055)/1000,1)</f>
        <v>556.79999999999995</v>
      </c>
      <c r="V6" s="9">
        <f>ROUND(U6*0.2,1)</f>
        <v>111.4</v>
      </c>
      <c r="W6" s="9">
        <f>SUM(U6+V6)</f>
        <v>668.19999999999993</v>
      </c>
    </row>
    <row r="7" spans="1:23" ht="12" customHeight="1" x14ac:dyDescent="0.2">
      <c r="A7" s="5">
        <f t="shared" ref="A7:A49" si="0">A6+1</f>
        <v>2</v>
      </c>
      <c r="B7" s="6" t="s">
        <v>2</v>
      </c>
      <c r="C7" s="7">
        <v>68</v>
      </c>
      <c r="D7" s="1">
        <v>1</v>
      </c>
      <c r="E7" s="1">
        <v>4750</v>
      </c>
      <c r="F7" s="8">
        <f t="shared" ref="F7:F49" si="1">ROUND((E7*36*1.15*1.302*D7)/1000,1)</f>
        <v>256</v>
      </c>
      <c r="G7" s="9">
        <f t="shared" ref="G7:G49" si="2">ROUND(F7/12*9,1)</f>
        <v>192</v>
      </c>
      <c r="H7" s="9">
        <f t="shared" ref="H7:H49" si="3">SUM(F7/12*1.055*3)</f>
        <v>67.52</v>
      </c>
      <c r="I7" s="9">
        <f t="shared" ref="I7:I49" si="4">SUM(G7:H7)</f>
        <v>259.52</v>
      </c>
      <c r="J7" s="9">
        <f t="shared" ref="J7:J49" si="5">ROUND(I7*0.2,1)</f>
        <v>51.9</v>
      </c>
      <c r="K7" s="9">
        <f>SUM(I7+J7)</f>
        <v>311.41999999999996</v>
      </c>
      <c r="L7" s="7">
        <v>68</v>
      </c>
      <c r="M7" s="1">
        <v>1</v>
      </c>
      <c r="N7" s="1">
        <v>4750</v>
      </c>
      <c r="O7" s="8">
        <f t="shared" ref="O7:O49" si="6">ROUND((N7*36*1.15*1.342*M7*1.055)/1000,1)</f>
        <v>278.39999999999998</v>
      </c>
      <c r="P7" s="9">
        <f t="shared" ref="P7:P49" si="7">ROUND(O7*0.2,1)</f>
        <v>55.7</v>
      </c>
      <c r="Q7" s="9">
        <f t="shared" ref="Q7:Q49" si="8">SUM(O7+P7)</f>
        <v>334.09999999999997</v>
      </c>
      <c r="R7" s="7">
        <v>68</v>
      </c>
      <c r="S7" s="1">
        <v>1</v>
      </c>
      <c r="T7" s="1">
        <v>4750</v>
      </c>
      <c r="U7" s="8">
        <f t="shared" ref="U7:U49" si="9">ROUND((T7*36*1.15*1.342*S7*1.055)/1000,1)</f>
        <v>278.39999999999998</v>
      </c>
      <c r="V7" s="9">
        <f t="shared" ref="V7:V49" si="10">ROUND(U7*0.2,1)</f>
        <v>55.7</v>
      </c>
      <c r="W7" s="9">
        <f t="shared" ref="W7:W49" si="11">SUM(U7+V7)</f>
        <v>334.09999999999997</v>
      </c>
    </row>
    <row r="8" spans="1:23" ht="12" customHeight="1" x14ac:dyDescent="0.2">
      <c r="A8" s="5">
        <f t="shared" si="0"/>
        <v>3</v>
      </c>
      <c r="B8" s="6" t="s">
        <v>3</v>
      </c>
      <c r="C8" s="7">
        <v>105</v>
      </c>
      <c r="D8" s="1">
        <v>1</v>
      </c>
      <c r="E8" s="1">
        <v>4750</v>
      </c>
      <c r="F8" s="8">
        <f t="shared" si="1"/>
        <v>256</v>
      </c>
      <c r="G8" s="9">
        <f t="shared" si="2"/>
        <v>192</v>
      </c>
      <c r="H8" s="9">
        <f t="shared" si="3"/>
        <v>67.52</v>
      </c>
      <c r="I8" s="9">
        <f t="shared" si="4"/>
        <v>259.52</v>
      </c>
      <c r="J8" s="9">
        <f t="shared" si="5"/>
        <v>51.9</v>
      </c>
      <c r="K8" s="9">
        <f t="shared" ref="K8:K49" si="12">SUM(I8+J8)</f>
        <v>311.41999999999996</v>
      </c>
      <c r="L8" s="7">
        <v>105</v>
      </c>
      <c r="M8" s="1">
        <v>1</v>
      </c>
      <c r="N8" s="1">
        <v>4750</v>
      </c>
      <c r="O8" s="8">
        <f t="shared" si="6"/>
        <v>278.39999999999998</v>
      </c>
      <c r="P8" s="9">
        <f t="shared" si="7"/>
        <v>55.7</v>
      </c>
      <c r="Q8" s="9">
        <f t="shared" si="8"/>
        <v>334.09999999999997</v>
      </c>
      <c r="R8" s="7">
        <v>105</v>
      </c>
      <c r="S8" s="1">
        <v>1</v>
      </c>
      <c r="T8" s="1">
        <v>4750</v>
      </c>
      <c r="U8" s="8">
        <f t="shared" si="9"/>
        <v>278.39999999999998</v>
      </c>
      <c r="V8" s="9">
        <f t="shared" si="10"/>
        <v>55.7</v>
      </c>
      <c r="W8" s="9">
        <f t="shared" si="11"/>
        <v>334.09999999999997</v>
      </c>
    </row>
    <row r="9" spans="1:23" ht="12" customHeight="1" x14ac:dyDescent="0.2">
      <c r="A9" s="5">
        <f t="shared" si="0"/>
        <v>4</v>
      </c>
      <c r="B9" s="6" t="s">
        <v>4</v>
      </c>
      <c r="C9" s="7">
        <v>82</v>
      </c>
      <c r="D9" s="1">
        <v>1</v>
      </c>
      <c r="E9" s="1">
        <v>4750</v>
      </c>
      <c r="F9" s="8">
        <f t="shared" si="1"/>
        <v>256</v>
      </c>
      <c r="G9" s="9">
        <f t="shared" si="2"/>
        <v>192</v>
      </c>
      <c r="H9" s="9">
        <f t="shared" si="3"/>
        <v>67.52</v>
      </c>
      <c r="I9" s="9">
        <f t="shared" si="4"/>
        <v>259.52</v>
      </c>
      <c r="J9" s="9">
        <f t="shared" si="5"/>
        <v>51.9</v>
      </c>
      <c r="K9" s="9">
        <f t="shared" si="12"/>
        <v>311.41999999999996</v>
      </c>
      <c r="L9" s="7">
        <v>82</v>
      </c>
      <c r="M9" s="1">
        <v>1</v>
      </c>
      <c r="N9" s="1">
        <v>4750</v>
      </c>
      <c r="O9" s="8">
        <f t="shared" si="6"/>
        <v>278.39999999999998</v>
      </c>
      <c r="P9" s="9">
        <f t="shared" si="7"/>
        <v>55.7</v>
      </c>
      <c r="Q9" s="9">
        <f t="shared" si="8"/>
        <v>334.09999999999997</v>
      </c>
      <c r="R9" s="7">
        <v>82</v>
      </c>
      <c r="S9" s="1">
        <v>1</v>
      </c>
      <c r="T9" s="1">
        <v>4750</v>
      </c>
      <c r="U9" s="8">
        <f t="shared" si="9"/>
        <v>278.39999999999998</v>
      </c>
      <c r="V9" s="9">
        <f t="shared" si="10"/>
        <v>55.7</v>
      </c>
      <c r="W9" s="9">
        <f t="shared" si="11"/>
        <v>334.09999999999997</v>
      </c>
    </row>
    <row r="10" spans="1:23" ht="12" customHeight="1" x14ac:dyDescent="0.2">
      <c r="A10" s="5">
        <f t="shared" si="0"/>
        <v>5</v>
      </c>
      <c r="B10" s="6" t="s">
        <v>5</v>
      </c>
      <c r="C10" s="7">
        <v>134</v>
      </c>
      <c r="D10" s="1">
        <v>1</v>
      </c>
      <c r="E10" s="1">
        <v>4750</v>
      </c>
      <c r="F10" s="8">
        <f t="shared" si="1"/>
        <v>256</v>
      </c>
      <c r="G10" s="9">
        <f t="shared" si="2"/>
        <v>192</v>
      </c>
      <c r="H10" s="9">
        <f t="shared" si="3"/>
        <v>67.52</v>
      </c>
      <c r="I10" s="9">
        <f t="shared" si="4"/>
        <v>259.52</v>
      </c>
      <c r="J10" s="9">
        <f t="shared" si="5"/>
        <v>51.9</v>
      </c>
      <c r="K10" s="9">
        <f t="shared" si="12"/>
        <v>311.41999999999996</v>
      </c>
      <c r="L10" s="7">
        <v>134</v>
      </c>
      <c r="M10" s="1">
        <v>1</v>
      </c>
      <c r="N10" s="1">
        <v>4750</v>
      </c>
      <c r="O10" s="8">
        <f t="shared" si="6"/>
        <v>278.39999999999998</v>
      </c>
      <c r="P10" s="9">
        <f t="shared" si="7"/>
        <v>55.7</v>
      </c>
      <c r="Q10" s="9">
        <f t="shared" si="8"/>
        <v>334.09999999999997</v>
      </c>
      <c r="R10" s="7">
        <v>134</v>
      </c>
      <c r="S10" s="1">
        <v>1</v>
      </c>
      <c r="T10" s="1">
        <v>4750</v>
      </c>
      <c r="U10" s="8">
        <f t="shared" si="9"/>
        <v>278.39999999999998</v>
      </c>
      <c r="V10" s="9">
        <f t="shared" si="10"/>
        <v>55.7</v>
      </c>
      <c r="W10" s="9">
        <f t="shared" si="11"/>
        <v>334.09999999999997</v>
      </c>
    </row>
    <row r="11" spans="1:23" ht="12" customHeight="1" x14ac:dyDescent="0.2">
      <c r="A11" s="5">
        <f t="shared" si="0"/>
        <v>6</v>
      </c>
      <c r="B11" s="6" t="s">
        <v>6</v>
      </c>
      <c r="C11" s="7">
        <v>593</v>
      </c>
      <c r="D11" s="1">
        <v>2</v>
      </c>
      <c r="E11" s="1">
        <v>4750</v>
      </c>
      <c r="F11" s="8">
        <f t="shared" si="1"/>
        <v>512.1</v>
      </c>
      <c r="G11" s="9">
        <f t="shared" si="2"/>
        <v>384.1</v>
      </c>
      <c r="H11" s="9">
        <f t="shared" si="3"/>
        <v>135.06637499999999</v>
      </c>
      <c r="I11" s="9">
        <f t="shared" si="4"/>
        <v>519.16637500000002</v>
      </c>
      <c r="J11" s="9">
        <f t="shared" si="5"/>
        <v>103.8</v>
      </c>
      <c r="K11" s="9">
        <f t="shared" si="12"/>
        <v>622.96637499999997</v>
      </c>
      <c r="L11" s="7">
        <v>593</v>
      </c>
      <c r="M11" s="1">
        <v>2</v>
      </c>
      <c r="N11" s="1">
        <v>4750</v>
      </c>
      <c r="O11" s="8">
        <f t="shared" si="6"/>
        <v>556.79999999999995</v>
      </c>
      <c r="P11" s="9">
        <f t="shared" si="7"/>
        <v>111.4</v>
      </c>
      <c r="Q11" s="9">
        <f t="shared" si="8"/>
        <v>668.19999999999993</v>
      </c>
      <c r="R11" s="7">
        <v>593</v>
      </c>
      <c r="S11" s="1">
        <v>2</v>
      </c>
      <c r="T11" s="1">
        <v>4750</v>
      </c>
      <c r="U11" s="8">
        <f t="shared" si="9"/>
        <v>556.79999999999995</v>
      </c>
      <c r="V11" s="9">
        <f t="shared" si="10"/>
        <v>111.4</v>
      </c>
      <c r="W11" s="9">
        <f t="shared" si="11"/>
        <v>668.19999999999993</v>
      </c>
    </row>
    <row r="12" spans="1:23" ht="12" customHeight="1" x14ac:dyDescent="0.2">
      <c r="A12" s="5">
        <f t="shared" si="0"/>
        <v>7</v>
      </c>
      <c r="B12" s="6" t="s">
        <v>7</v>
      </c>
      <c r="C12" s="7">
        <v>491</v>
      </c>
      <c r="D12" s="1">
        <v>3</v>
      </c>
      <c r="E12" s="1">
        <v>4750</v>
      </c>
      <c r="F12" s="8">
        <f t="shared" si="1"/>
        <v>768.1</v>
      </c>
      <c r="G12" s="9">
        <f t="shared" si="2"/>
        <v>576.1</v>
      </c>
      <c r="H12" s="9">
        <f t="shared" si="3"/>
        <v>202.58637499999998</v>
      </c>
      <c r="I12" s="9">
        <f t="shared" si="4"/>
        <v>778.686375</v>
      </c>
      <c r="J12" s="9">
        <f t="shared" si="5"/>
        <v>155.69999999999999</v>
      </c>
      <c r="K12" s="9">
        <f t="shared" si="12"/>
        <v>934.38637500000004</v>
      </c>
      <c r="L12" s="7">
        <v>491</v>
      </c>
      <c r="M12" s="1">
        <v>3</v>
      </c>
      <c r="N12" s="1">
        <v>4750</v>
      </c>
      <c r="O12" s="8">
        <f t="shared" si="6"/>
        <v>835.3</v>
      </c>
      <c r="P12" s="9">
        <f t="shared" si="7"/>
        <v>167.1</v>
      </c>
      <c r="Q12" s="9">
        <f t="shared" si="8"/>
        <v>1002.4</v>
      </c>
      <c r="R12" s="7">
        <v>491</v>
      </c>
      <c r="S12" s="1">
        <v>3</v>
      </c>
      <c r="T12" s="1">
        <v>4750</v>
      </c>
      <c r="U12" s="8">
        <f t="shared" si="9"/>
        <v>835.3</v>
      </c>
      <c r="V12" s="9">
        <f t="shared" si="10"/>
        <v>167.1</v>
      </c>
      <c r="W12" s="9">
        <f t="shared" si="11"/>
        <v>1002.4</v>
      </c>
    </row>
    <row r="13" spans="1:23" ht="12" customHeight="1" x14ac:dyDescent="0.2">
      <c r="A13" s="5">
        <f t="shared" si="0"/>
        <v>8</v>
      </c>
      <c r="B13" s="6" t="s">
        <v>8</v>
      </c>
      <c r="C13" s="7">
        <v>56</v>
      </c>
      <c r="D13" s="1">
        <v>1</v>
      </c>
      <c r="E13" s="1">
        <v>4750</v>
      </c>
      <c r="F13" s="8">
        <f t="shared" si="1"/>
        <v>256</v>
      </c>
      <c r="G13" s="9">
        <f t="shared" si="2"/>
        <v>192</v>
      </c>
      <c r="H13" s="9">
        <f t="shared" si="3"/>
        <v>67.52</v>
      </c>
      <c r="I13" s="9">
        <f t="shared" si="4"/>
        <v>259.52</v>
      </c>
      <c r="J13" s="9">
        <f t="shared" si="5"/>
        <v>51.9</v>
      </c>
      <c r="K13" s="9">
        <f t="shared" si="12"/>
        <v>311.41999999999996</v>
      </c>
      <c r="L13" s="7">
        <v>56</v>
      </c>
      <c r="M13" s="1">
        <v>1</v>
      </c>
      <c r="N13" s="1">
        <v>4750</v>
      </c>
      <c r="O13" s="8">
        <f t="shared" si="6"/>
        <v>278.39999999999998</v>
      </c>
      <c r="P13" s="9">
        <f t="shared" si="7"/>
        <v>55.7</v>
      </c>
      <c r="Q13" s="9">
        <f t="shared" si="8"/>
        <v>334.09999999999997</v>
      </c>
      <c r="R13" s="7">
        <v>56</v>
      </c>
      <c r="S13" s="1">
        <v>1</v>
      </c>
      <c r="T13" s="1">
        <v>4750</v>
      </c>
      <c r="U13" s="8">
        <f t="shared" si="9"/>
        <v>278.39999999999998</v>
      </c>
      <c r="V13" s="9">
        <f t="shared" si="10"/>
        <v>55.7</v>
      </c>
      <c r="W13" s="9">
        <f t="shared" si="11"/>
        <v>334.09999999999997</v>
      </c>
    </row>
    <row r="14" spans="1:23" ht="12" customHeight="1" x14ac:dyDescent="0.2">
      <c r="A14" s="5">
        <f t="shared" si="0"/>
        <v>9</v>
      </c>
      <c r="B14" s="6" t="s">
        <v>9</v>
      </c>
      <c r="C14" s="7">
        <v>5</v>
      </c>
      <c r="D14" s="1"/>
      <c r="E14" s="1">
        <v>4750</v>
      </c>
      <c r="F14" s="8">
        <f t="shared" si="1"/>
        <v>0</v>
      </c>
      <c r="G14" s="9">
        <f t="shared" si="2"/>
        <v>0</v>
      </c>
      <c r="H14" s="9">
        <f t="shared" si="3"/>
        <v>0</v>
      </c>
      <c r="I14" s="9">
        <f t="shared" si="4"/>
        <v>0</v>
      </c>
      <c r="J14" s="9">
        <f t="shared" si="5"/>
        <v>0</v>
      </c>
      <c r="K14" s="9">
        <f t="shared" si="12"/>
        <v>0</v>
      </c>
      <c r="L14" s="7">
        <v>5</v>
      </c>
      <c r="M14" s="1"/>
      <c r="N14" s="1">
        <v>4750</v>
      </c>
      <c r="O14" s="8">
        <f t="shared" si="6"/>
        <v>0</v>
      </c>
      <c r="P14" s="9">
        <f t="shared" si="7"/>
        <v>0</v>
      </c>
      <c r="Q14" s="9">
        <f t="shared" si="8"/>
        <v>0</v>
      </c>
      <c r="R14" s="7">
        <v>5</v>
      </c>
      <c r="S14" s="1"/>
      <c r="T14" s="1">
        <v>4750</v>
      </c>
      <c r="U14" s="8">
        <f t="shared" si="9"/>
        <v>0</v>
      </c>
      <c r="V14" s="9">
        <f t="shared" si="10"/>
        <v>0</v>
      </c>
      <c r="W14" s="9">
        <f t="shared" si="11"/>
        <v>0</v>
      </c>
    </row>
    <row r="15" spans="1:23" ht="12" customHeight="1" x14ac:dyDescent="0.2">
      <c r="A15" s="5">
        <f t="shared" si="0"/>
        <v>10</v>
      </c>
      <c r="B15" s="6" t="s">
        <v>10</v>
      </c>
      <c r="C15" s="7">
        <v>111</v>
      </c>
      <c r="D15" s="1">
        <v>1</v>
      </c>
      <c r="E15" s="1">
        <v>4750</v>
      </c>
      <c r="F15" s="8">
        <f t="shared" si="1"/>
        <v>256</v>
      </c>
      <c r="G15" s="9">
        <f t="shared" si="2"/>
        <v>192</v>
      </c>
      <c r="H15" s="9">
        <f t="shared" si="3"/>
        <v>67.52</v>
      </c>
      <c r="I15" s="9">
        <f t="shared" si="4"/>
        <v>259.52</v>
      </c>
      <c r="J15" s="9">
        <f t="shared" si="5"/>
        <v>51.9</v>
      </c>
      <c r="K15" s="9">
        <f t="shared" si="12"/>
        <v>311.41999999999996</v>
      </c>
      <c r="L15" s="7">
        <v>111</v>
      </c>
      <c r="M15" s="1">
        <v>1</v>
      </c>
      <c r="N15" s="1">
        <v>4750</v>
      </c>
      <c r="O15" s="8">
        <f t="shared" si="6"/>
        <v>278.39999999999998</v>
      </c>
      <c r="P15" s="9">
        <f t="shared" si="7"/>
        <v>55.7</v>
      </c>
      <c r="Q15" s="9">
        <f t="shared" si="8"/>
        <v>334.09999999999997</v>
      </c>
      <c r="R15" s="7">
        <v>111</v>
      </c>
      <c r="S15" s="1">
        <v>1</v>
      </c>
      <c r="T15" s="1">
        <v>4750</v>
      </c>
      <c r="U15" s="8">
        <f t="shared" si="9"/>
        <v>278.39999999999998</v>
      </c>
      <c r="V15" s="9">
        <f t="shared" si="10"/>
        <v>55.7</v>
      </c>
      <c r="W15" s="9">
        <f t="shared" si="11"/>
        <v>334.09999999999997</v>
      </c>
    </row>
    <row r="16" spans="1:23" ht="12" customHeight="1" x14ac:dyDescent="0.2">
      <c r="A16" s="5">
        <f t="shared" si="0"/>
        <v>11</v>
      </c>
      <c r="B16" s="6" t="s">
        <v>11</v>
      </c>
      <c r="C16" s="7">
        <v>175</v>
      </c>
      <c r="D16" s="1">
        <v>1</v>
      </c>
      <c r="E16" s="1">
        <v>4750</v>
      </c>
      <c r="F16" s="8">
        <f t="shared" si="1"/>
        <v>256</v>
      </c>
      <c r="G16" s="9">
        <f t="shared" si="2"/>
        <v>192</v>
      </c>
      <c r="H16" s="9">
        <f t="shared" si="3"/>
        <v>67.52</v>
      </c>
      <c r="I16" s="9">
        <f t="shared" si="4"/>
        <v>259.52</v>
      </c>
      <c r="J16" s="9">
        <f t="shared" si="5"/>
        <v>51.9</v>
      </c>
      <c r="K16" s="9">
        <f t="shared" si="12"/>
        <v>311.41999999999996</v>
      </c>
      <c r="L16" s="7">
        <v>175</v>
      </c>
      <c r="M16" s="1">
        <v>1</v>
      </c>
      <c r="N16" s="1">
        <v>4750</v>
      </c>
      <c r="O16" s="8">
        <f t="shared" si="6"/>
        <v>278.39999999999998</v>
      </c>
      <c r="P16" s="9">
        <f t="shared" si="7"/>
        <v>55.7</v>
      </c>
      <c r="Q16" s="9">
        <f t="shared" si="8"/>
        <v>334.09999999999997</v>
      </c>
      <c r="R16" s="7">
        <v>175</v>
      </c>
      <c r="S16" s="1">
        <v>1</v>
      </c>
      <c r="T16" s="1">
        <v>4750</v>
      </c>
      <c r="U16" s="8">
        <f t="shared" si="9"/>
        <v>278.39999999999998</v>
      </c>
      <c r="V16" s="9">
        <f t="shared" si="10"/>
        <v>55.7</v>
      </c>
      <c r="W16" s="9">
        <f t="shared" si="11"/>
        <v>334.09999999999997</v>
      </c>
    </row>
    <row r="17" spans="1:23" ht="12" customHeight="1" x14ac:dyDescent="0.2">
      <c r="A17" s="5">
        <f t="shared" si="0"/>
        <v>12</v>
      </c>
      <c r="B17" s="6" t="s">
        <v>12</v>
      </c>
      <c r="C17" s="7">
        <v>215</v>
      </c>
      <c r="D17" s="1">
        <v>1</v>
      </c>
      <c r="E17" s="1">
        <v>4750</v>
      </c>
      <c r="F17" s="8">
        <f t="shared" si="1"/>
        <v>256</v>
      </c>
      <c r="G17" s="9">
        <f t="shared" si="2"/>
        <v>192</v>
      </c>
      <c r="H17" s="9">
        <f t="shared" si="3"/>
        <v>67.52</v>
      </c>
      <c r="I17" s="9">
        <f t="shared" si="4"/>
        <v>259.52</v>
      </c>
      <c r="J17" s="9">
        <f t="shared" si="5"/>
        <v>51.9</v>
      </c>
      <c r="K17" s="9">
        <f t="shared" si="12"/>
        <v>311.41999999999996</v>
      </c>
      <c r="L17" s="7">
        <v>215</v>
      </c>
      <c r="M17" s="1">
        <v>1</v>
      </c>
      <c r="N17" s="1">
        <v>4750</v>
      </c>
      <c r="O17" s="8">
        <f t="shared" si="6"/>
        <v>278.39999999999998</v>
      </c>
      <c r="P17" s="9">
        <f t="shared" si="7"/>
        <v>55.7</v>
      </c>
      <c r="Q17" s="9">
        <f t="shared" si="8"/>
        <v>334.09999999999997</v>
      </c>
      <c r="R17" s="7">
        <v>215</v>
      </c>
      <c r="S17" s="1">
        <v>1</v>
      </c>
      <c r="T17" s="1">
        <v>4750</v>
      </c>
      <c r="U17" s="8">
        <f t="shared" si="9"/>
        <v>278.39999999999998</v>
      </c>
      <c r="V17" s="9">
        <f t="shared" si="10"/>
        <v>55.7</v>
      </c>
      <c r="W17" s="9">
        <f t="shared" si="11"/>
        <v>334.09999999999997</v>
      </c>
    </row>
    <row r="18" spans="1:23" ht="12" customHeight="1" x14ac:dyDescent="0.2">
      <c r="A18" s="5">
        <f t="shared" si="0"/>
        <v>13</v>
      </c>
      <c r="B18" s="6" t="s">
        <v>13</v>
      </c>
      <c r="C18" s="7">
        <v>54</v>
      </c>
      <c r="D18" s="1">
        <v>1</v>
      </c>
      <c r="E18" s="1">
        <v>4750</v>
      </c>
      <c r="F18" s="8">
        <f t="shared" si="1"/>
        <v>256</v>
      </c>
      <c r="G18" s="9">
        <f t="shared" si="2"/>
        <v>192</v>
      </c>
      <c r="H18" s="9">
        <f t="shared" si="3"/>
        <v>67.52</v>
      </c>
      <c r="I18" s="9">
        <f t="shared" si="4"/>
        <v>259.52</v>
      </c>
      <c r="J18" s="9">
        <f t="shared" si="5"/>
        <v>51.9</v>
      </c>
      <c r="K18" s="9">
        <f t="shared" si="12"/>
        <v>311.41999999999996</v>
      </c>
      <c r="L18" s="7">
        <v>54</v>
      </c>
      <c r="M18" s="1">
        <v>1</v>
      </c>
      <c r="N18" s="1">
        <v>4750</v>
      </c>
      <c r="O18" s="8">
        <f t="shared" si="6"/>
        <v>278.39999999999998</v>
      </c>
      <c r="P18" s="9">
        <f t="shared" si="7"/>
        <v>55.7</v>
      </c>
      <c r="Q18" s="9">
        <f t="shared" si="8"/>
        <v>334.09999999999997</v>
      </c>
      <c r="R18" s="7">
        <v>54</v>
      </c>
      <c r="S18" s="1">
        <v>1</v>
      </c>
      <c r="T18" s="1">
        <v>4750</v>
      </c>
      <c r="U18" s="8">
        <f t="shared" si="9"/>
        <v>278.39999999999998</v>
      </c>
      <c r="V18" s="9">
        <f t="shared" si="10"/>
        <v>55.7</v>
      </c>
      <c r="W18" s="9">
        <f t="shared" si="11"/>
        <v>334.09999999999997</v>
      </c>
    </row>
    <row r="19" spans="1:23" ht="12" customHeight="1" x14ac:dyDescent="0.2">
      <c r="A19" s="5">
        <f t="shared" si="0"/>
        <v>14</v>
      </c>
      <c r="B19" s="6" t="s">
        <v>14</v>
      </c>
      <c r="C19" s="7">
        <v>80</v>
      </c>
      <c r="D19" s="1">
        <v>1</v>
      </c>
      <c r="E19" s="1">
        <v>4750</v>
      </c>
      <c r="F19" s="8">
        <f t="shared" si="1"/>
        <v>256</v>
      </c>
      <c r="G19" s="9">
        <f t="shared" si="2"/>
        <v>192</v>
      </c>
      <c r="H19" s="9">
        <f t="shared" si="3"/>
        <v>67.52</v>
      </c>
      <c r="I19" s="9">
        <f t="shared" si="4"/>
        <v>259.52</v>
      </c>
      <c r="J19" s="9">
        <f t="shared" si="5"/>
        <v>51.9</v>
      </c>
      <c r="K19" s="9">
        <f t="shared" si="12"/>
        <v>311.41999999999996</v>
      </c>
      <c r="L19" s="7">
        <v>80</v>
      </c>
      <c r="M19" s="1">
        <v>1</v>
      </c>
      <c r="N19" s="1">
        <v>4750</v>
      </c>
      <c r="O19" s="8">
        <f t="shared" si="6"/>
        <v>278.39999999999998</v>
      </c>
      <c r="P19" s="9">
        <f t="shared" si="7"/>
        <v>55.7</v>
      </c>
      <c r="Q19" s="9">
        <f t="shared" si="8"/>
        <v>334.09999999999997</v>
      </c>
      <c r="R19" s="7">
        <v>80</v>
      </c>
      <c r="S19" s="1">
        <v>1</v>
      </c>
      <c r="T19" s="1">
        <v>4750</v>
      </c>
      <c r="U19" s="8">
        <f t="shared" si="9"/>
        <v>278.39999999999998</v>
      </c>
      <c r="V19" s="9">
        <f t="shared" si="10"/>
        <v>55.7</v>
      </c>
      <c r="W19" s="9">
        <f t="shared" si="11"/>
        <v>334.09999999999997</v>
      </c>
    </row>
    <row r="20" spans="1:23" ht="12" customHeight="1" x14ac:dyDescent="0.2">
      <c r="A20" s="5">
        <f t="shared" si="0"/>
        <v>15</v>
      </c>
      <c r="B20" s="6" t="s">
        <v>15</v>
      </c>
      <c r="C20" s="7">
        <v>72</v>
      </c>
      <c r="D20" s="1">
        <v>1</v>
      </c>
      <c r="E20" s="1">
        <v>4750</v>
      </c>
      <c r="F20" s="8">
        <f t="shared" si="1"/>
        <v>256</v>
      </c>
      <c r="G20" s="9">
        <f t="shared" si="2"/>
        <v>192</v>
      </c>
      <c r="H20" s="9">
        <f t="shared" si="3"/>
        <v>67.52</v>
      </c>
      <c r="I20" s="9">
        <f t="shared" si="4"/>
        <v>259.52</v>
      </c>
      <c r="J20" s="9">
        <f t="shared" si="5"/>
        <v>51.9</v>
      </c>
      <c r="K20" s="9">
        <f t="shared" si="12"/>
        <v>311.41999999999996</v>
      </c>
      <c r="L20" s="7">
        <v>72</v>
      </c>
      <c r="M20" s="1">
        <v>1</v>
      </c>
      <c r="N20" s="1">
        <v>4750</v>
      </c>
      <c r="O20" s="8">
        <f t="shared" si="6"/>
        <v>278.39999999999998</v>
      </c>
      <c r="P20" s="9">
        <f t="shared" si="7"/>
        <v>55.7</v>
      </c>
      <c r="Q20" s="9">
        <f t="shared" si="8"/>
        <v>334.09999999999997</v>
      </c>
      <c r="R20" s="7">
        <v>72</v>
      </c>
      <c r="S20" s="1">
        <v>1</v>
      </c>
      <c r="T20" s="1">
        <v>4750</v>
      </c>
      <c r="U20" s="8">
        <f t="shared" si="9"/>
        <v>278.39999999999998</v>
      </c>
      <c r="V20" s="9">
        <f t="shared" si="10"/>
        <v>55.7</v>
      </c>
      <c r="W20" s="9">
        <f t="shared" si="11"/>
        <v>334.09999999999997</v>
      </c>
    </row>
    <row r="21" spans="1:23" ht="12" customHeight="1" x14ac:dyDescent="0.2">
      <c r="A21" s="5">
        <f t="shared" si="0"/>
        <v>16</v>
      </c>
      <c r="B21" s="13" t="s">
        <v>16</v>
      </c>
      <c r="C21" s="7">
        <v>104</v>
      </c>
      <c r="D21" s="1">
        <v>1</v>
      </c>
      <c r="E21" s="1">
        <v>4750</v>
      </c>
      <c r="F21" s="8">
        <f t="shared" si="1"/>
        <v>256</v>
      </c>
      <c r="G21" s="9">
        <f t="shared" si="2"/>
        <v>192</v>
      </c>
      <c r="H21" s="9">
        <f t="shared" si="3"/>
        <v>67.52</v>
      </c>
      <c r="I21" s="9">
        <f t="shared" si="4"/>
        <v>259.52</v>
      </c>
      <c r="J21" s="9">
        <f t="shared" si="5"/>
        <v>51.9</v>
      </c>
      <c r="K21" s="9">
        <f t="shared" si="12"/>
        <v>311.41999999999996</v>
      </c>
      <c r="L21" s="7">
        <v>104</v>
      </c>
      <c r="M21" s="1">
        <v>1</v>
      </c>
      <c r="N21" s="1">
        <v>4750</v>
      </c>
      <c r="O21" s="8">
        <f t="shared" si="6"/>
        <v>278.39999999999998</v>
      </c>
      <c r="P21" s="9">
        <f t="shared" si="7"/>
        <v>55.7</v>
      </c>
      <c r="Q21" s="9">
        <f t="shared" si="8"/>
        <v>334.09999999999997</v>
      </c>
      <c r="R21" s="7">
        <v>104</v>
      </c>
      <c r="S21" s="1">
        <v>1</v>
      </c>
      <c r="T21" s="1">
        <v>4750</v>
      </c>
      <c r="U21" s="8">
        <f t="shared" si="9"/>
        <v>278.39999999999998</v>
      </c>
      <c r="V21" s="9">
        <f t="shared" si="10"/>
        <v>55.7</v>
      </c>
      <c r="W21" s="9">
        <f t="shared" si="11"/>
        <v>334.09999999999997</v>
      </c>
    </row>
    <row r="22" spans="1:23" ht="12" customHeight="1" x14ac:dyDescent="0.2">
      <c r="A22" s="5">
        <f t="shared" si="0"/>
        <v>17</v>
      </c>
      <c r="B22" s="6" t="s">
        <v>17</v>
      </c>
      <c r="C22" s="14">
        <v>166</v>
      </c>
      <c r="D22" s="1">
        <v>1</v>
      </c>
      <c r="E22" s="1">
        <v>4750</v>
      </c>
      <c r="F22" s="8">
        <f t="shared" si="1"/>
        <v>256</v>
      </c>
      <c r="G22" s="9">
        <f t="shared" si="2"/>
        <v>192</v>
      </c>
      <c r="H22" s="9">
        <f t="shared" si="3"/>
        <v>67.52</v>
      </c>
      <c r="I22" s="9">
        <f t="shared" si="4"/>
        <v>259.52</v>
      </c>
      <c r="J22" s="9">
        <f t="shared" si="5"/>
        <v>51.9</v>
      </c>
      <c r="K22" s="9">
        <f t="shared" si="12"/>
        <v>311.41999999999996</v>
      </c>
      <c r="L22" s="14">
        <v>166</v>
      </c>
      <c r="M22" s="1">
        <v>1</v>
      </c>
      <c r="N22" s="1">
        <v>4750</v>
      </c>
      <c r="O22" s="8">
        <f t="shared" si="6"/>
        <v>278.39999999999998</v>
      </c>
      <c r="P22" s="9">
        <f t="shared" si="7"/>
        <v>55.7</v>
      </c>
      <c r="Q22" s="9">
        <f t="shared" si="8"/>
        <v>334.09999999999997</v>
      </c>
      <c r="R22" s="14">
        <v>166</v>
      </c>
      <c r="S22" s="1">
        <v>1</v>
      </c>
      <c r="T22" s="1">
        <v>4750</v>
      </c>
      <c r="U22" s="8">
        <f t="shared" si="9"/>
        <v>278.39999999999998</v>
      </c>
      <c r="V22" s="9">
        <f t="shared" si="10"/>
        <v>55.7</v>
      </c>
      <c r="W22" s="9">
        <f t="shared" si="11"/>
        <v>334.09999999999997</v>
      </c>
    </row>
    <row r="23" spans="1:23" ht="12" customHeight="1" x14ac:dyDescent="0.2">
      <c r="A23" s="5">
        <f t="shared" si="0"/>
        <v>18</v>
      </c>
      <c r="B23" s="6" t="s">
        <v>18</v>
      </c>
      <c r="C23" s="7">
        <v>56</v>
      </c>
      <c r="D23" s="1">
        <v>1</v>
      </c>
      <c r="E23" s="1">
        <v>4750</v>
      </c>
      <c r="F23" s="8">
        <f t="shared" si="1"/>
        <v>256</v>
      </c>
      <c r="G23" s="9">
        <f t="shared" si="2"/>
        <v>192</v>
      </c>
      <c r="H23" s="9">
        <f t="shared" si="3"/>
        <v>67.52</v>
      </c>
      <c r="I23" s="9">
        <f t="shared" si="4"/>
        <v>259.52</v>
      </c>
      <c r="J23" s="9">
        <f t="shared" si="5"/>
        <v>51.9</v>
      </c>
      <c r="K23" s="9">
        <f t="shared" si="12"/>
        <v>311.41999999999996</v>
      </c>
      <c r="L23" s="7">
        <v>56</v>
      </c>
      <c r="M23" s="1">
        <v>1</v>
      </c>
      <c r="N23" s="1">
        <v>4750</v>
      </c>
      <c r="O23" s="8">
        <f t="shared" si="6"/>
        <v>278.39999999999998</v>
      </c>
      <c r="P23" s="9">
        <f t="shared" si="7"/>
        <v>55.7</v>
      </c>
      <c r="Q23" s="9">
        <f t="shared" si="8"/>
        <v>334.09999999999997</v>
      </c>
      <c r="R23" s="7">
        <v>56</v>
      </c>
      <c r="S23" s="1">
        <v>1</v>
      </c>
      <c r="T23" s="1">
        <v>4750</v>
      </c>
      <c r="U23" s="8">
        <f t="shared" si="9"/>
        <v>278.39999999999998</v>
      </c>
      <c r="V23" s="9">
        <f t="shared" si="10"/>
        <v>55.7</v>
      </c>
      <c r="W23" s="9">
        <f t="shared" si="11"/>
        <v>334.09999999999997</v>
      </c>
    </row>
    <row r="24" spans="1:23" ht="12" customHeight="1" x14ac:dyDescent="0.2">
      <c r="A24" s="5">
        <f t="shared" si="0"/>
        <v>19</v>
      </c>
      <c r="B24" s="6" t="s">
        <v>19</v>
      </c>
      <c r="C24" s="7">
        <v>57</v>
      </c>
      <c r="D24" s="1">
        <v>1</v>
      </c>
      <c r="E24" s="1">
        <v>4750</v>
      </c>
      <c r="F24" s="8">
        <f t="shared" si="1"/>
        <v>256</v>
      </c>
      <c r="G24" s="9">
        <f t="shared" si="2"/>
        <v>192</v>
      </c>
      <c r="H24" s="9">
        <f t="shared" si="3"/>
        <v>67.52</v>
      </c>
      <c r="I24" s="9">
        <f t="shared" si="4"/>
        <v>259.52</v>
      </c>
      <c r="J24" s="9">
        <f t="shared" si="5"/>
        <v>51.9</v>
      </c>
      <c r="K24" s="9">
        <f t="shared" si="12"/>
        <v>311.41999999999996</v>
      </c>
      <c r="L24" s="7">
        <v>57</v>
      </c>
      <c r="M24" s="1">
        <v>1</v>
      </c>
      <c r="N24" s="1">
        <v>4750</v>
      </c>
      <c r="O24" s="8">
        <f t="shared" si="6"/>
        <v>278.39999999999998</v>
      </c>
      <c r="P24" s="9">
        <f t="shared" si="7"/>
        <v>55.7</v>
      </c>
      <c r="Q24" s="9">
        <f t="shared" si="8"/>
        <v>334.09999999999997</v>
      </c>
      <c r="R24" s="7">
        <v>57</v>
      </c>
      <c r="S24" s="1">
        <v>1</v>
      </c>
      <c r="T24" s="1">
        <v>4750</v>
      </c>
      <c r="U24" s="8">
        <f t="shared" si="9"/>
        <v>278.39999999999998</v>
      </c>
      <c r="V24" s="9">
        <f t="shared" si="10"/>
        <v>55.7</v>
      </c>
      <c r="W24" s="9">
        <f t="shared" si="11"/>
        <v>334.09999999999997</v>
      </c>
    </row>
    <row r="25" spans="1:23" ht="12" customHeight="1" x14ac:dyDescent="0.2">
      <c r="A25" s="5">
        <f t="shared" si="0"/>
        <v>20</v>
      </c>
      <c r="B25" s="6" t="s">
        <v>20</v>
      </c>
      <c r="C25" s="7">
        <v>76</v>
      </c>
      <c r="D25" s="1">
        <v>1</v>
      </c>
      <c r="E25" s="1">
        <v>4750</v>
      </c>
      <c r="F25" s="8">
        <f t="shared" si="1"/>
        <v>256</v>
      </c>
      <c r="G25" s="9">
        <f t="shared" si="2"/>
        <v>192</v>
      </c>
      <c r="H25" s="9">
        <f t="shared" si="3"/>
        <v>67.52</v>
      </c>
      <c r="I25" s="9">
        <f t="shared" si="4"/>
        <v>259.52</v>
      </c>
      <c r="J25" s="9">
        <f t="shared" si="5"/>
        <v>51.9</v>
      </c>
      <c r="K25" s="9">
        <f t="shared" si="12"/>
        <v>311.41999999999996</v>
      </c>
      <c r="L25" s="7">
        <v>76</v>
      </c>
      <c r="M25" s="1">
        <v>1</v>
      </c>
      <c r="N25" s="1">
        <v>4750</v>
      </c>
      <c r="O25" s="8">
        <f t="shared" si="6"/>
        <v>278.39999999999998</v>
      </c>
      <c r="P25" s="9">
        <f t="shared" si="7"/>
        <v>55.7</v>
      </c>
      <c r="Q25" s="9">
        <f t="shared" si="8"/>
        <v>334.09999999999997</v>
      </c>
      <c r="R25" s="7">
        <v>76</v>
      </c>
      <c r="S25" s="1">
        <v>1</v>
      </c>
      <c r="T25" s="1">
        <v>4750</v>
      </c>
      <c r="U25" s="8">
        <f t="shared" si="9"/>
        <v>278.39999999999998</v>
      </c>
      <c r="V25" s="9">
        <f t="shared" si="10"/>
        <v>55.7</v>
      </c>
      <c r="W25" s="9">
        <f t="shared" si="11"/>
        <v>334.09999999999997</v>
      </c>
    </row>
    <row r="26" spans="1:23" ht="12" customHeight="1" x14ac:dyDescent="0.2">
      <c r="A26" s="5">
        <f t="shared" si="0"/>
        <v>21</v>
      </c>
      <c r="B26" s="6" t="s">
        <v>21</v>
      </c>
      <c r="C26" s="7">
        <v>88</v>
      </c>
      <c r="D26" s="1">
        <v>1</v>
      </c>
      <c r="E26" s="1">
        <v>4750</v>
      </c>
      <c r="F26" s="8">
        <f t="shared" si="1"/>
        <v>256</v>
      </c>
      <c r="G26" s="9">
        <f t="shared" si="2"/>
        <v>192</v>
      </c>
      <c r="H26" s="9">
        <f t="shared" si="3"/>
        <v>67.52</v>
      </c>
      <c r="I26" s="9">
        <f t="shared" si="4"/>
        <v>259.52</v>
      </c>
      <c r="J26" s="9">
        <f t="shared" si="5"/>
        <v>51.9</v>
      </c>
      <c r="K26" s="9">
        <f t="shared" si="12"/>
        <v>311.41999999999996</v>
      </c>
      <c r="L26" s="7">
        <v>88</v>
      </c>
      <c r="M26" s="1">
        <v>1</v>
      </c>
      <c r="N26" s="1">
        <v>4750</v>
      </c>
      <c r="O26" s="8">
        <f t="shared" si="6"/>
        <v>278.39999999999998</v>
      </c>
      <c r="P26" s="9">
        <f t="shared" si="7"/>
        <v>55.7</v>
      </c>
      <c r="Q26" s="9">
        <f t="shared" si="8"/>
        <v>334.09999999999997</v>
      </c>
      <c r="R26" s="7">
        <v>88</v>
      </c>
      <c r="S26" s="1">
        <v>1</v>
      </c>
      <c r="T26" s="1">
        <v>4750</v>
      </c>
      <c r="U26" s="8">
        <f t="shared" si="9"/>
        <v>278.39999999999998</v>
      </c>
      <c r="V26" s="9">
        <f t="shared" si="10"/>
        <v>55.7</v>
      </c>
      <c r="W26" s="9">
        <f t="shared" si="11"/>
        <v>334.09999999999997</v>
      </c>
    </row>
    <row r="27" spans="1:23" ht="12" customHeight="1" x14ac:dyDescent="0.2">
      <c r="A27" s="5">
        <f t="shared" si="0"/>
        <v>22</v>
      </c>
      <c r="B27" s="6" t="s">
        <v>22</v>
      </c>
      <c r="C27" s="7">
        <v>110</v>
      </c>
      <c r="D27" s="1">
        <v>1</v>
      </c>
      <c r="E27" s="1">
        <v>4750</v>
      </c>
      <c r="F27" s="8">
        <f t="shared" si="1"/>
        <v>256</v>
      </c>
      <c r="G27" s="9">
        <f t="shared" si="2"/>
        <v>192</v>
      </c>
      <c r="H27" s="9">
        <f t="shared" si="3"/>
        <v>67.52</v>
      </c>
      <c r="I27" s="9">
        <f t="shared" si="4"/>
        <v>259.52</v>
      </c>
      <c r="J27" s="9">
        <f t="shared" si="5"/>
        <v>51.9</v>
      </c>
      <c r="K27" s="9">
        <f t="shared" si="12"/>
        <v>311.41999999999996</v>
      </c>
      <c r="L27" s="7">
        <v>110</v>
      </c>
      <c r="M27" s="1">
        <v>1</v>
      </c>
      <c r="N27" s="1">
        <v>4750</v>
      </c>
      <c r="O27" s="8">
        <f t="shared" si="6"/>
        <v>278.39999999999998</v>
      </c>
      <c r="P27" s="9">
        <f t="shared" si="7"/>
        <v>55.7</v>
      </c>
      <c r="Q27" s="9">
        <f t="shared" si="8"/>
        <v>334.09999999999997</v>
      </c>
      <c r="R27" s="7">
        <v>110</v>
      </c>
      <c r="S27" s="1">
        <v>1</v>
      </c>
      <c r="T27" s="1">
        <v>4750</v>
      </c>
      <c r="U27" s="8">
        <f t="shared" si="9"/>
        <v>278.39999999999998</v>
      </c>
      <c r="V27" s="9">
        <f t="shared" si="10"/>
        <v>55.7</v>
      </c>
      <c r="W27" s="9">
        <f t="shared" si="11"/>
        <v>334.09999999999997</v>
      </c>
    </row>
    <row r="28" spans="1:23" ht="12" customHeight="1" x14ac:dyDescent="0.2">
      <c r="A28" s="5">
        <f t="shared" si="0"/>
        <v>23</v>
      </c>
      <c r="B28" s="6" t="s">
        <v>23</v>
      </c>
      <c r="C28" s="7">
        <v>120</v>
      </c>
      <c r="D28" s="1">
        <v>1</v>
      </c>
      <c r="E28" s="1">
        <v>4750</v>
      </c>
      <c r="F28" s="8">
        <f t="shared" si="1"/>
        <v>256</v>
      </c>
      <c r="G28" s="9">
        <f t="shared" si="2"/>
        <v>192</v>
      </c>
      <c r="H28" s="9">
        <f t="shared" si="3"/>
        <v>67.52</v>
      </c>
      <c r="I28" s="9">
        <f t="shared" si="4"/>
        <v>259.52</v>
      </c>
      <c r="J28" s="9">
        <f t="shared" si="5"/>
        <v>51.9</v>
      </c>
      <c r="K28" s="9">
        <f t="shared" si="12"/>
        <v>311.41999999999996</v>
      </c>
      <c r="L28" s="7">
        <v>120</v>
      </c>
      <c r="M28" s="1">
        <v>1</v>
      </c>
      <c r="N28" s="1">
        <v>4750</v>
      </c>
      <c r="O28" s="8">
        <f t="shared" si="6"/>
        <v>278.39999999999998</v>
      </c>
      <c r="P28" s="9">
        <f t="shared" si="7"/>
        <v>55.7</v>
      </c>
      <c r="Q28" s="9">
        <f t="shared" si="8"/>
        <v>334.09999999999997</v>
      </c>
      <c r="R28" s="7">
        <v>120</v>
      </c>
      <c r="S28" s="1">
        <v>1</v>
      </c>
      <c r="T28" s="1">
        <v>4750</v>
      </c>
      <c r="U28" s="8">
        <f t="shared" si="9"/>
        <v>278.39999999999998</v>
      </c>
      <c r="V28" s="9">
        <f t="shared" si="10"/>
        <v>55.7</v>
      </c>
      <c r="W28" s="9">
        <f t="shared" si="11"/>
        <v>334.09999999999997</v>
      </c>
    </row>
    <row r="29" spans="1:23" ht="12" customHeight="1" x14ac:dyDescent="0.2">
      <c r="A29" s="5">
        <f t="shared" si="0"/>
        <v>24</v>
      </c>
      <c r="B29" s="6" t="s">
        <v>50</v>
      </c>
      <c r="C29" s="7">
        <v>340</v>
      </c>
      <c r="D29" s="1">
        <v>2</v>
      </c>
      <c r="E29" s="1">
        <v>4750</v>
      </c>
      <c r="F29" s="8">
        <f t="shared" si="1"/>
        <v>512.1</v>
      </c>
      <c r="G29" s="9">
        <f t="shared" si="2"/>
        <v>384.1</v>
      </c>
      <c r="H29" s="9">
        <f t="shared" si="3"/>
        <v>135.06637499999999</v>
      </c>
      <c r="I29" s="9">
        <f t="shared" si="4"/>
        <v>519.16637500000002</v>
      </c>
      <c r="J29" s="9">
        <f t="shared" si="5"/>
        <v>103.8</v>
      </c>
      <c r="K29" s="9">
        <f t="shared" si="12"/>
        <v>622.96637499999997</v>
      </c>
      <c r="L29" s="7">
        <v>340</v>
      </c>
      <c r="M29" s="1">
        <v>2</v>
      </c>
      <c r="N29" s="1">
        <v>4750</v>
      </c>
      <c r="O29" s="8">
        <f t="shared" si="6"/>
        <v>556.79999999999995</v>
      </c>
      <c r="P29" s="9">
        <f t="shared" si="7"/>
        <v>111.4</v>
      </c>
      <c r="Q29" s="9">
        <f t="shared" si="8"/>
        <v>668.19999999999993</v>
      </c>
      <c r="R29" s="7">
        <v>340</v>
      </c>
      <c r="S29" s="1">
        <v>2</v>
      </c>
      <c r="T29" s="1">
        <v>4750</v>
      </c>
      <c r="U29" s="8">
        <f t="shared" si="9"/>
        <v>556.79999999999995</v>
      </c>
      <c r="V29" s="9">
        <f t="shared" si="10"/>
        <v>111.4</v>
      </c>
      <c r="W29" s="9">
        <f t="shared" si="11"/>
        <v>668.19999999999993</v>
      </c>
    </row>
    <row r="30" spans="1:23" ht="12" customHeight="1" x14ac:dyDescent="0.2">
      <c r="A30" s="5">
        <f t="shared" si="0"/>
        <v>25</v>
      </c>
      <c r="B30" s="6" t="s">
        <v>24</v>
      </c>
      <c r="C30" s="7">
        <v>61</v>
      </c>
      <c r="D30" s="1">
        <v>1</v>
      </c>
      <c r="E30" s="1">
        <v>4750</v>
      </c>
      <c r="F30" s="8">
        <f t="shared" si="1"/>
        <v>256</v>
      </c>
      <c r="G30" s="9">
        <f t="shared" si="2"/>
        <v>192</v>
      </c>
      <c r="H30" s="9">
        <f t="shared" si="3"/>
        <v>67.52</v>
      </c>
      <c r="I30" s="9">
        <f t="shared" si="4"/>
        <v>259.52</v>
      </c>
      <c r="J30" s="9">
        <f t="shared" si="5"/>
        <v>51.9</v>
      </c>
      <c r="K30" s="9">
        <f t="shared" si="12"/>
        <v>311.41999999999996</v>
      </c>
      <c r="L30" s="7">
        <v>61</v>
      </c>
      <c r="M30" s="1">
        <v>1</v>
      </c>
      <c r="N30" s="1">
        <v>4750</v>
      </c>
      <c r="O30" s="8">
        <f t="shared" si="6"/>
        <v>278.39999999999998</v>
      </c>
      <c r="P30" s="9">
        <f t="shared" si="7"/>
        <v>55.7</v>
      </c>
      <c r="Q30" s="9">
        <f t="shared" si="8"/>
        <v>334.09999999999997</v>
      </c>
      <c r="R30" s="7">
        <v>61</v>
      </c>
      <c r="S30" s="1">
        <v>1</v>
      </c>
      <c r="T30" s="1">
        <v>4750</v>
      </c>
      <c r="U30" s="8">
        <f t="shared" si="9"/>
        <v>278.39999999999998</v>
      </c>
      <c r="V30" s="9">
        <f t="shared" si="10"/>
        <v>55.7</v>
      </c>
      <c r="W30" s="9">
        <f t="shared" si="11"/>
        <v>334.09999999999997</v>
      </c>
    </row>
    <row r="31" spans="1:23" ht="12" customHeight="1" x14ac:dyDescent="0.2">
      <c r="A31" s="5">
        <f t="shared" si="0"/>
        <v>26</v>
      </c>
      <c r="B31" s="6" t="s">
        <v>25</v>
      </c>
      <c r="C31" s="7">
        <v>81</v>
      </c>
      <c r="D31" s="1">
        <v>1</v>
      </c>
      <c r="E31" s="1">
        <v>4750</v>
      </c>
      <c r="F31" s="8">
        <f t="shared" si="1"/>
        <v>256</v>
      </c>
      <c r="G31" s="9">
        <f t="shared" si="2"/>
        <v>192</v>
      </c>
      <c r="H31" s="9">
        <f t="shared" si="3"/>
        <v>67.52</v>
      </c>
      <c r="I31" s="9">
        <f t="shared" si="4"/>
        <v>259.52</v>
      </c>
      <c r="J31" s="9">
        <f t="shared" si="5"/>
        <v>51.9</v>
      </c>
      <c r="K31" s="9">
        <f t="shared" si="12"/>
        <v>311.41999999999996</v>
      </c>
      <c r="L31" s="7">
        <v>81</v>
      </c>
      <c r="M31" s="1">
        <v>1</v>
      </c>
      <c r="N31" s="1">
        <v>4750</v>
      </c>
      <c r="O31" s="8">
        <f t="shared" si="6"/>
        <v>278.39999999999998</v>
      </c>
      <c r="P31" s="9">
        <f t="shared" si="7"/>
        <v>55.7</v>
      </c>
      <c r="Q31" s="9">
        <f t="shared" si="8"/>
        <v>334.09999999999997</v>
      </c>
      <c r="R31" s="7">
        <v>81</v>
      </c>
      <c r="S31" s="1">
        <v>1</v>
      </c>
      <c r="T31" s="1">
        <v>4750</v>
      </c>
      <c r="U31" s="8">
        <f t="shared" si="9"/>
        <v>278.39999999999998</v>
      </c>
      <c r="V31" s="9">
        <f t="shared" si="10"/>
        <v>55.7</v>
      </c>
      <c r="W31" s="9">
        <f t="shared" si="11"/>
        <v>334.09999999999997</v>
      </c>
    </row>
    <row r="32" spans="1:23" ht="12" customHeight="1" x14ac:dyDescent="0.2">
      <c r="A32" s="5">
        <f t="shared" si="0"/>
        <v>27</v>
      </c>
      <c r="B32" s="13" t="s">
        <v>26</v>
      </c>
      <c r="C32" s="7">
        <v>172</v>
      </c>
      <c r="D32" s="1">
        <v>1</v>
      </c>
      <c r="E32" s="1">
        <v>4750</v>
      </c>
      <c r="F32" s="8">
        <f t="shared" si="1"/>
        <v>256</v>
      </c>
      <c r="G32" s="9">
        <f t="shared" si="2"/>
        <v>192</v>
      </c>
      <c r="H32" s="9">
        <f t="shared" si="3"/>
        <v>67.52</v>
      </c>
      <c r="I32" s="9">
        <f t="shared" si="4"/>
        <v>259.52</v>
      </c>
      <c r="J32" s="9">
        <f t="shared" si="5"/>
        <v>51.9</v>
      </c>
      <c r="K32" s="9">
        <f t="shared" si="12"/>
        <v>311.41999999999996</v>
      </c>
      <c r="L32" s="7">
        <v>172</v>
      </c>
      <c r="M32" s="1">
        <v>1</v>
      </c>
      <c r="N32" s="1">
        <v>4750</v>
      </c>
      <c r="O32" s="8">
        <f t="shared" si="6"/>
        <v>278.39999999999998</v>
      </c>
      <c r="P32" s="9">
        <f t="shared" si="7"/>
        <v>55.7</v>
      </c>
      <c r="Q32" s="9">
        <f t="shared" si="8"/>
        <v>334.09999999999997</v>
      </c>
      <c r="R32" s="7">
        <v>172</v>
      </c>
      <c r="S32" s="1">
        <v>1</v>
      </c>
      <c r="T32" s="1">
        <v>4750</v>
      </c>
      <c r="U32" s="8">
        <f t="shared" si="9"/>
        <v>278.39999999999998</v>
      </c>
      <c r="V32" s="9">
        <f t="shared" si="10"/>
        <v>55.7</v>
      </c>
      <c r="W32" s="9">
        <f t="shared" si="11"/>
        <v>334.09999999999997</v>
      </c>
    </row>
    <row r="33" spans="1:23" ht="12" customHeight="1" x14ac:dyDescent="0.2">
      <c r="A33" s="5">
        <f t="shared" si="0"/>
        <v>28</v>
      </c>
      <c r="B33" s="6" t="s">
        <v>27</v>
      </c>
      <c r="C33" s="14">
        <v>132</v>
      </c>
      <c r="D33" s="1">
        <v>1</v>
      </c>
      <c r="E33" s="1">
        <v>4750</v>
      </c>
      <c r="F33" s="8">
        <f t="shared" si="1"/>
        <v>256</v>
      </c>
      <c r="G33" s="9">
        <f t="shared" si="2"/>
        <v>192</v>
      </c>
      <c r="H33" s="9">
        <f t="shared" si="3"/>
        <v>67.52</v>
      </c>
      <c r="I33" s="9">
        <f t="shared" si="4"/>
        <v>259.52</v>
      </c>
      <c r="J33" s="9">
        <f t="shared" si="5"/>
        <v>51.9</v>
      </c>
      <c r="K33" s="9">
        <f t="shared" si="12"/>
        <v>311.41999999999996</v>
      </c>
      <c r="L33" s="14">
        <v>132</v>
      </c>
      <c r="M33" s="1">
        <v>1</v>
      </c>
      <c r="N33" s="1">
        <v>4750</v>
      </c>
      <c r="O33" s="8">
        <f t="shared" si="6"/>
        <v>278.39999999999998</v>
      </c>
      <c r="P33" s="9">
        <f t="shared" si="7"/>
        <v>55.7</v>
      </c>
      <c r="Q33" s="9">
        <f t="shared" si="8"/>
        <v>334.09999999999997</v>
      </c>
      <c r="R33" s="14">
        <v>132</v>
      </c>
      <c r="S33" s="1">
        <v>1</v>
      </c>
      <c r="T33" s="1">
        <v>4750</v>
      </c>
      <c r="U33" s="8">
        <f t="shared" si="9"/>
        <v>278.39999999999998</v>
      </c>
      <c r="V33" s="9">
        <f t="shared" si="10"/>
        <v>55.7</v>
      </c>
      <c r="W33" s="9">
        <f t="shared" si="11"/>
        <v>334.09999999999997</v>
      </c>
    </row>
    <row r="34" spans="1:23" ht="12" customHeight="1" x14ac:dyDescent="0.2">
      <c r="A34" s="5">
        <f t="shared" si="0"/>
        <v>29</v>
      </c>
      <c r="B34" s="6" t="s">
        <v>28</v>
      </c>
      <c r="C34" s="7">
        <v>51</v>
      </c>
      <c r="D34" s="1">
        <v>1</v>
      </c>
      <c r="E34" s="1">
        <v>4750</v>
      </c>
      <c r="F34" s="8">
        <f t="shared" si="1"/>
        <v>256</v>
      </c>
      <c r="G34" s="9">
        <f t="shared" si="2"/>
        <v>192</v>
      </c>
      <c r="H34" s="9">
        <f t="shared" si="3"/>
        <v>67.52</v>
      </c>
      <c r="I34" s="9">
        <f t="shared" si="4"/>
        <v>259.52</v>
      </c>
      <c r="J34" s="9">
        <f t="shared" si="5"/>
        <v>51.9</v>
      </c>
      <c r="K34" s="9">
        <f t="shared" si="12"/>
        <v>311.41999999999996</v>
      </c>
      <c r="L34" s="7">
        <v>51</v>
      </c>
      <c r="M34" s="1">
        <v>1</v>
      </c>
      <c r="N34" s="1">
        <v>4750</v>
      </c>
      <c r="O34" s="8">
        <f t="shared" si="6"/>
        <v>278.39999999999998</v>
      </c>
      <c r="P34" s="9">
        <f t="shared" si="7"/>
        <v>55.7</v>
      </c>
      <c r="Q34" s="9">
        <f t="shared" si="8"/>
        <v>334.09999999999997</v>
      </c>
      <c r="R34" s="7">
        <v>51</v>
      </c>
      <c r="S34" s="1">
        <v>1</v>
      </c>
      <c r="T34" s="1">
        <v>4750</v>
      </c>
      <c r="U34" s="8">
        <f t="shared" si="9"/>
        <v>278.39999999999998</v>
      </c>
      <c r="V34" s="9">
        <f t="shared" si="10"/>
        <v>55.7</v>
      </c>
      <c r="W34" s="9">
        <f t="shared" si="11"/>
        <v>334.09999999999997</v>
      </c>
    </row>
    <row r="35" spans="1:23" ht="12" customHeight="1" x14ac:dyDescent="0.2">
      <c r="A35" s="5">
        <f t="shared" si="0"/>
        <v>30</v>
      </c>
      <c r="B35" s="6" t="s">
        <v>29</v>
      </c>
      <c r="C35" s="7">
        <v>175</v>
      </c>
      <c r="D35" s="1">
        <v>2</v>
      </c>
      <c r="E35" s="1">
        <v>4750</v>
      </c>
      <c r="F35" s="8">
        <f t="shared" si="1"/>
        <v>512.1</v>
      </c>
      <c r="G35" s="9">
        <f t="shared" si="2"/>
        <v>384.1</v>
      </c>
      <c r="H35" s="9">
        <f t="shared" si="3"/>
        <v>135.06637499999999</v>
      </c>
      <c r="I35" s="9">
        <f t="shared" si="4"/>
        <v>519.16637500000002</v>
      </c>
      <c r="J35" s="9">
        <f t="shared" si="5"/>
        <v>103.8</v>
      </c>
      <c r="K35" s="9">
        <f t="shared" si="12"/>
        <v>622.96637499999997</v>
      </c>
      <c r="L35" s="7">
        <v>175</v>
      </c>
      <c r="M35" s="1">
        <v>2</v>
      </c>
      <c r="N35" s="1">
        <v>4750</v>
      </c>
      <c r="O35" s="8">
        <f t="shared" si="6"/>
        <v>556.79999999999995</v>
      </c>
      <c r="P35" s="9">
        <f t="shared" si="7"/>
        <v>111.4</v>
      </c>
      <c r="Q35" s="9">
        <f t="shared" si="8"/>
        <v>668.19999999999993</v>
      </c>
      <c r="R35" s="7">
        <v>175</v>
      </c>
      <c r="S35" s="1">
        <v>2</v>
      </c>
      <c r="T35" s="1">
        <v>4750</v>
      </c>
      <c r="U35" s="8">
        <f t="shared" si="9"/>
        <v>556.79999999999995</v>
      </c>
      <c r="V35" s="9">
        <f t="shared" si="10"/>
        <v>111.4</v>
      </c>
      <c r="W35" s="9">
        <f t="shared" si="11"/>
        <v>668.19999999999993</v>
      </c>
    </row>
    <row r="36" spans="1:23" ht="12" customHeight="1" x14ac:dyDescent="0.2">
      <c r="A36" s="5">
        <f t="shared" si="0"/>
        <v>31</v>
      </c>
      <c r="B36" s="6" t="s">
        <v>30</v>
      </c>
      <c r="C36" s="7">
        <v>85</v>
      </c>
      <c r="D36" s="1">
        <v>1</v>
      </c>
      <c r="E36" s="1">
        <v>4750</v>
      </c>
      <c r="F36" s="8">
        <f t="shared" si="1"/>
        <v>256</v>
      </c>
      <c r="G36" s="9">
        <f t="shared" si="2"/>
        <v>192</v>
      </c>
      <c r="H36" s="9">
        <f t="shared" si="3"/>
        <v>67.52</v>
      </c>
      <c r="I36" s="9">
        <f t="shared" si="4"/>
        <v>259.52</v>
      </c>
      <c r="J36" s="9">
        <f t="shared" si="5"/>
        <v>51.9</v>
      </c>
      <c r="K36" s="9">
        <f t="shared" si="12"/>
        <v>311.41999999999996</v>
      </c>
      <c r="L36" s="7">
        <v>85</v>
      </c>
      <c r="M36" s="1">
        <v>1</v>
      </c>
      <c r="N36" s="1">
        <v>4750</v>
      </c>
      <c r="O36" s="8">
        <f t="shared" si="6"/>
        <v>278.39999999999998</v>
      </c>
      <c r="P36" s="9">
        <f t="shared" si="7"/>
        <v>55.7</v>
      </c>
      <c r="Q36" s="9">
        <f t="shared" si="8"/>
        <v>334.09999999999997</v>
      </c>
      <c r="R36" s="7">
        <v>85</v>
      </c>
      <c r="S36" s="1">
        <v>1</v>
      </c>
      <c r="T36" s="1">
        <v>4750</v>
      </c>
      <c r="U36" s="8">
        <f t="shared" si="9"/>
        <v>278.39999999999998</v>
      </c>
      <c r="V36" s="9">
        <f t="shared" si="10"/>
        <v>55.7</v>
      </c>
      <c r="W36" s="9">
        <f t="shared" si="11"/>
        <v>334.09999999999997</v>
      </c>
    </row>
    <row r="37" spans="1:23" ht="12" customHeight="1" x14ac:dyDescent="0.2">
      <c r="A37" s="5">
        <f t="shared" si="0"/>
        <v>32</v>
      </c>
      <c r="B37" s="6" t="s">
        <v>31</v>
      </c>
      <c r="C37" s="7">
        <v>181</v>
      </c>
      <c r="D37" s="1">
        <v>1</v>
      </c>
      <c r="E37" s="1">
        <v>4750</v>
      </c>
      <c r="F37" s="8">
        <f t="shared" si="1"/>
        <v>256</v>
      </c>
      <c r="G37" s="9">
        <f t="shared" si="2"/>
        <v>192</v>
      </c>
      <c r="H37" s="9">
        <f t="shared" si="3"/>
        <v>67.52</v>
      </c>
      <c r="I37" s="9">
        <f t="shared" si="4"/>
        <v>259.52</v>
      </c>
      <c r="J37" s="9">
        <f t="shared" si="5"/>
        <v>51.9</v>
      </c>
      <c r="K37" s="9">
        <f t="shared" si="12"/>
        <v>311.41999999999996</v>
      </c>
      <c r="L37" s="7">
        <v>181</v>
      </c>
      <c r="M37" s="1">
        <v>1</v>
      </c>
      <c r="N37" s="1">
        <v>4750</v>
      </c>
      <c r="O37" s="8">
        <f t="shared" si="6"/>
        <v>278.39999999999998</v>
      </c>
      <c r="P37" s="9">
        <f t="shared" si="7"/>
        <v>55.7</v>
      </c>
      <c r="Q37" s="9">
        <f t="shared" si="8"/>
        <v>334.09999999999997</v>
      </c>
      <c r="R37" s="7">
        <v>181</v>
      </c>
      <c r="S37" s="1">
        <v>1</v>
      </c>
      <c r="T37" s="1">
        <v>4750</v>
      </c>
      <c r="U37" s="8">
        <f t="shared" si="9"/>
        <v>278.39999999999998</v>
      </c>
      <c r="V37" s="9">
        <f t="shared" si="10"/>
        <v>55.7</v>
      </c>
      <c r="W37" s="9">
        <f t="shared" si="11"/>
        <v>334.09999999999997</v>
      </c>
    </row>
    <row r="38" spans="1:23" ht="12" customHeight="1" x14ac:dyDescent="0.2">
      <c r="A38" s="5">
        <f t="shared" si="0"/>
        <v>33</v>
      </c>
      <c r="B38" s="6" t="s">
        <v>32</v>
      </c>
      <c r="C38" s="7">
        <v>61</v>
      </c>
      <c r="D38" s="1">
        <v>1</v>
      </c>
      <c r="E38" s="1">
        <v>4750</v>
      </c>
      <c r="F38" s="8">
        <f t="shared" si="1"/>
        <v>256</v>
      </c>
      <c r="G38" s="9">
        <f t="shared" si="2"/>
        <v>192</v>
      </c>
      <c r="H38" s="9">
        <f t="shared" si="3"/>
        <v>67.52</v>
      </c>
      <c r="I38" s="9">
        <f t="shared" si="4"/>
        <v>259.52</v>
      </c>
      <c r="J38" s="9">
        <f t="shared" si="5"/>
        <v>51.9</v>
      </c>
      <c r="K38" s="9">
        <f t="shared" si="12"/>
        <v>311.41999999999996</v>
      </c>
      <c r="L38" s="7">
        <v>61</v>
      </c>
      <c r="M38" s="1">
        <v>1</v>
      </c>
      <c r="N38" s="1">
        <v>4750</v>
      </c>
      <c r="O38" s="8">
        <f t="shared" si="6"/>
        <v>278.39999999999998</v>
      </c>
      <c r="P38" s="9">
        <f t="shared" si="7"/>
        <v>55.7</v>
      </c>
      <c r="Q38" s="9">
        <f t="shared" si="8"/>
        <v>334.09999999999997</v>
      </c>
      <c r="R38" s="7">
        <v>61</v>
      </c>
      <c r="S38" s="1">
        <v>1</v>
      </c>
      <c r="T38" s="1">
        <v>4750</v>
      </c>
      <c r="U38" s="8">
        <f t="shared" si="9"/>
        <v>278.39999999999998</v>
      </c>
      <c r="V38" s="9">
        <f t="shared" si="10"/>
        <v>55.7</v>
      </c>
      <c r="W38" s="9">
        <f t="shared" si="11"/>
        <v>334.09999999999997</v>
      </c>
    </row>
    <row r="39" spans="1:23" ht="12" customHeight="1" x14ac:dyDescent="0.2">
      <c r="A39" s="5">
        <f t="shared" si="0"/>
        <v>34</v>
      </c>
      <c r="B39" s="6" t="s">
        <v>33</v>
      </c>
      <c r="C39" s="7">
        <v>74</v>
      </c>
      <c r="D39" s="1">
        <v>1</v>
      </c>
      <c r="E39" s="1">
        <v>4750</v>
      </c>
      <c r="F39" s="8">
        <f t="shared" si="1"/>
        <v>256</v>
      </c>
      <c r="G39" s="9">
        <f t="shared" si="2"/>
        <v>192</v>
      </c>
      <c r="H39" s="9">
        <f t="shared" si="3"/>
        <v>67.52</v>
      </c>
      <c r="I39" s="9">
        <f t="shared" si="4"/>
        <v>259.52</v>
      </c>
      <c r="J39" s="9">
        <f t="shared" si="5"/>
        <v>51.9</v>
      </c>
      <c r="K39" s="9">
        <f t="shared" si="12"/>
        <v>311.41999999999996</v>
      </c>
      <c r="L39" s="7">
        <v>74</v>
      </c>
      <c r="M39" s="1">
        <v>1</v>
      </c>
      <c r="N39" s="1">
        <v>4750</v>
      </c>
      <c r="O39" s="8">
        <f t="shared" si="6"/>
        <v>278.39999999999998</v>
      </c>
      <c r="P39" s="9">
        <f t="shared" si="7"/>
        <v>55.7</v>
      </c>
      <c r="Q39" s="9">
        <f t="shared" si="8"/>
        <v>334.09999999999997</v>
      </c>
      <c r="R39" s="7">
        <v>74</v>
      </c>
      <c r="S39" s="1">
        <v>1</v>
      </c>
      <c r="T39" s="1">
        <v>4750</v>
      </c>
      <c r="U39" s="8">
        <f t="shared" si="9"/>
        <v>278.39999999999998</v>
      </c>
      <c r="V39" s="9">
        <f t="shared" si="10"/>
        <v>55.7</v>
      </c>
      <c r="W39" s="9">
        <f t="shared" si="11"/>
        <v>334.09999999999997</v>
      </c>
    </row>
    <row r="40" spans="1:23" ht="12" customHeight="1" x14ac:dyDescent="0.2">
      <c r="A40" s="5">
        <f t="shared" si="0"/>
        <v>35</v>
      </c>
      <c r="B40" s="13" t="s">
        <v>34</v>
      </c>
      <c r="C40" s="7">
        <v>113</v>
      </c>
      <c r="D40" s="1">
        <v>1</v>
      </c>
      <c r="E40" s="1">
        <v>4750</v>
      </c>
      <c r="F40" s="8">
        <f t="shared" si="1"/>
        <v>256</v>
      </c>
      <c r="G40" s="9">
        <f t="shared" si="2"/>
        <v>192</v>
      </c>
      <c r="H40" s="9">
        <f t="shared" si="3"/>
        <v>67.52</v>
      </c>
      <c r="I40" s="9">
        <f t="shared" si="4"/>
        <v>259.52</v>
      </c>
      <c r="J40" s="9">
        <f t="shared" si="5"/>
        <v>51.9</v>
      </c>
      <c r="K40" s="9">
        <f t="shared" si="12"/>
        <v>311.41999999999996</v>
      </c>
      <c r="L40" s="7">
        <v>113</v>
      </c>
      <c r="M40" s="1">
        <v>1</v>
      </c>
      <c r="N40" s="1">
        <v>4750</v>
      </c>
      <c r="O40" s="8">
        <f t="shared" si="6"/>
        <v>278.39999999999998</v>
      </c>
      <c r="P40" s="9">
        <f t="shared" si="7"/>
        <v>55.7</v>
      </c>
      <c r="Q40" s="9">
        <f t="shared" si="8"/>
        <v>334.09999999999997</v>
      </c>
      <c r="R40" s="7">
        <v>113</v>
      </c>
      <c r="S40" s="1">
        <v>1</v>
      </c>
      <c r="T40" s="1">
        <v>4750</v>
      </c>
      <c r="U40" s="8">
        <f t="shared" si="9"/>
        <v>278.39999999999998</v>
      </c>
      <c r="V40" s="9">
        <f t="shared" si="10"/>
        <v>55.7</v>
      </c>
      <c r="W40" s="9">
        <f t="shared" si="11"/>
        <v>334.09999999999997</v>
      </c>
    </row>
    <row r="41" spans="1:23" ht="12" customHeight="1" x14ac:dyDescent="0.2">
      <c r="A41" s="5">
        <f t="shared" si="0"/>
        <v>36</v>
      </c>
      <c r="B41" s="6" t="s">
        <v>35</v>
      </c>
      <c r="C41" s="7">
        <v>47</v>
      </c>
      <c r="D41" s="1">
        <v>1</v>
      </c>
      <c r="E41" s="1">
        <v>4750</v>
      </c>
      <c r="F41" s="8">
        <f t="shared" si="1"/>
        <v>256</v>
      </c>
      <c r="G41" s="9">
        <f t="shared" si="2"/>
        <v>192</v>
      </c>
      <c r="H41" s="9">
        <f t="shared" si="3"/>
        <v>67.52</v>
      </c>
      <c r="I41" s="9">
        <f t="shared" si="4"/>
        <v>259.52</v>
      </c>
      <c r="J41" s="9">
        <f t="shared" si="5"/>
        <v>51.9</v>
      </c>
      <c r="K41" s="9">
        <f t="shared" si="12"/>
        <v>311.41999999999996</v>
      </c>
      <c r="L41" s="7">
        <v>47</v>
      </c>
      <c r="M41" s="1">
        <v>1</v>
      </c>
      <c r="N41" s="1">
        <v>4750</v>
      </c>
      <c r="O41" s="8">
        <f t="shared" si="6"/>
        <v>278.39999999999998</v>
      </c>
      <c r="P41" s="9">
        <f t="shared" si="7"/>
        <v>55.7</v>
      </c>
      <c r="Q41" s="9">
        <f t="shared" si="8"/>
        <v>334.09999999999997</v>
      </c>
      <c r="R41" s="7">
        <v>47</v>
      </c>
      <c r="S41" s="1">
        <v>1</v>
      </c>
      <c r="T41" s="1">
        <v>4750</v>
      </c>
      <c r="U41" s="8">
        <f t="shared" si="9"/>
        <v>278.39999999999998</v>
      </c>
      <c r="V41" s="9">
        <f t="shared" si="10"/>
        <v>55.7</v>
      </c>
      <c r="W41" s="9">
        <f t="shared" si="11"/>
        <v>334.09999999999997</v>
      </c>
    </row>
    <row r="42" spans="1:23" ht="12" customHeight="1" x14ac:dyDescent="0.2">
      <c r="A42" s="5">
        <f t="shared" si="0"/>
        <v>37</v>
      </c>
      <c r="B42" s="6" t="s">
        <v>36</v>
      </c>
      <c r="C42" s="14">
        <v>60</v>
      </c>
      <c r="D42" s="1">
        <v>1</v>
      </c>
      <c r="E42" s="1">
        <v>4750</v>
      </c>
      <c r="F42" s="8">
        <f t="shared" si="1"/>
        <v>256</v>
      </c>
      <c r="G42" s="9">
        <f t="shared" si="2"/>
        <v>192</v>
      </c>
      <c r="H42" s="9">
        <f t="shared" si="3"/>
        <v>67.52</v>
      </c>
      <c r="I42" s="9">
        <f t="shared" si="4"/>
        <v>259.52</v>
      </c>
      <c r="J42" s="9">
        <f t="shared" si="5"/>
        <v>51.9</v>
      </c>
      <c r="K42" s="9">
        <f t="shared" si="12"/>
        <v>311.41999999999996</v>
      </c>
      <c r="L42" s="14">
        <v>60</v>
      </c>
      <c r="M42" s="1">
        <v>1</v>
      </c>
      <c r="N42" s="1">
        <v>4750</v>
      </c>
      <c r="O42" s="8">
        <f t="shared" si="6"/>
        <v>278.39999999999998</v>
      </c>
      <c r="P42" s="9">
        <f t="shared" si="7"/>
        <v>55.7</v>
      </c>
      <c r="Q42" s="9">
        <f t="shared" si="8"/>
        <v>334.09999999999997</v>
      </c>
      <c r="R42" s="14">
        <v>60</v>
      </c>
      <c r="S42" s="1">
        <v>1</v>
      </c>
      <c r="T42" s="1">
        <v>4750</v>
      </c>
      <c r="U42" s="8">
        <f t="shared" si="9"/>
        <v>278.39999999999998</v>
      </c>
      <c r="V42" s="9">
        <f t="shared" si="10"/>
        <v>55.7</v>
      </c>
      <c r="W42" s="9">
        <f t="shared" si="11"/>
        <v>334.09999999999997</v>
      </c>
    </row>
    <row r="43" spans="1:23" ht="12" customHeight="1" x14ac:dyDescent="0.2">
      <c r="A43" s="5">
        <f t="shared" si="0"/>
        <v>38</v>
      </c>
      <c r="B43" s="6" t="s">
        <v>37</v>
      </c>
      <c r="C43" s="7">
        <v>111</v>
      </c>
      <c r="D43" s="1">
        <v>2</v>
      </c>
      <c r="E43" s="1">
        <v>4750</v>
      </c>
      <c r="F43" s="8">
        <f t="shared" si="1"/>
        <v>512.1</v>
      </c>
      <c r="G43" s="9">
        <f t="shared" si="2"/>
        <v>384.1</v>
      </c>
      <c r="H43" s="9">
        <f t="shared" si="3"/>
        <v>135.06637499999999</v>
      </c>
      <c r="I43" s="9">
        <f t="shared" si="4"/>
        <v>519.16637500000002</v>
      </c>
      <c r="J43" s="9">
        <f t="shared" si="5"/>
        <v>103.8</v>
      </c>
      <c r="K43" s="9">
        <f t="shared" si="12"/>
        <v>622.96637499999997</v>
      </c>
      <c r="L43" s="7">
        <v>111</v>
      </c>
      <c r="M43" s="1">
        <v>2</v>
      </c>
      <c r="N43" s="1">
        <v>4750</v>
      </c>
      <c r="O43" s="8">
        <f t="shared" si="6"/>
        <v>556.79999999999995</v>
      </c>
      <c r="P43" s="9">
        <f t="shared" si="7"/>
        <v>111.4</v>
      </c>
      <c r="Q43" s="9">
        <f t="shared" si="8"/>
        <v>668.19999999999993</v>
      </c>
      <c r="R43" s="7">
        <v>111</v>
      </c>
      <c r="S43" s="1">
        <v>2</v>
      </c>
      <c r="T43" s="1">
        <v>4750</v>
      </c>
      <c r="U43" s="8">
        <f t="shared" si="9"/>
        <v>556.79999999999995</v>
      </c>
      <c r="V43" s="9">
        <f t="shared" si="10"/>
        <v>111.4</v>
      </c>
      <c r="W43" s="9">
        <f t="shared" si="11"/>
        <v>668.19999999999993</v>
      </c>
    </row>
    <row r="44" spans="1:23" ht="12" customHeight="1" x14ac:dyDescent="0.2">
      <c r="A44" s="5">
        <f t="shared" si="0"/>
        <v>39</v>
      </c>
      <c r="B44" s="6" t="s">
        <v>38</v>
      </c>
      <c r="C44" s="7">
        <v>43</v>
      </c>
      <c r="D44" s="1">
        <v>1</v>
      </c>
      <c r="E44" s="1">
        <v>4750</v>
      </c>
      <c r="F44" s="8">
        <f t="shared" si="1"/>
        <v>256</v>
      </c>
      <c r="G44" s="9">
        <f t="shared" si="2"/>
        <v>192</v>
      </c>
      <c r="H44" s="9">
        <f t="shared" si="3"/>
        <v>67.52</v>
      </c>
      <c r="I44" s="9">
        <f t="shared" si="4"/>
        <v>259.52</v>
      </c>
      <c r="J44" s="9">
        <f t="shared" si="5"/>
        <v>51.9</v>
      </c>
      <c r="K44" s="9">
        <f t="shared" si="12"/>
        <v>311.41999999999996</v>
      </c>
      <c r="L44" s="7">
        <v>43</v>
      </c>
      <c r="M44" s="1">
        <v>1</v>
      </c>
      <c r="N44" s="1">
        <v>4750</v>
      </c>
      <c r="O44" s="8">
        <f t="shared" si="6"/>
        <v>278.39999999999998</v>
      </c>
      <c r="P44" s="9">
        <f t="shared" si="7"/>
        <v>55.7</v>
      </c>
      <c r="Q44" s="9">
        <f t="shared" si="8"/>
        <v>334.09999999999997</v>
      </c>
      <c r="R44" s="7">
        <v>43</v>
      </c>
      <c r="S44" s="1">
        <v>1</v>
      </c>
      <c r="T44" s="1">
        <v>4750</v>
      </c>
      <c r="U44" s="8">
        <f t="shared" si="9"/>
        <v>278.39999999999998</v>
      </c>
      <c r="V44" s="9">
        <f t="shared" si="10"/>
        <v>55.7</v>
      </c>
      <c r="W44" s="9">
        <f t="shared" si="11"/>
        <v>334.09999999999997</v>
      </c>
    </row>
    <row r="45" spans="1:23" ht="12" customHeight="1" x14ac:dyDescent="0.2">
      <c r="A45" s="5">
        <f t="shared" si="0"/>
        <v>40</v>
      </c>
      <c r="B45" s="6" t="s">
        <v>39</v>
      </c>
      <c r="C45" s="7">
        <v>92</v>
      </c>
      <c r="D45" s="1">
        <v>1</v>
      </c>
      <c r="E45" s="1">
        <v>4750</v>
      </c>
      <c r="F45" s="8">
        <f t="shared" si="1"/>
        <v>256</v>
      </c>
      <c r="G45" s="9">
        <f t="shared" si="2"/>
        <v>192</v>
      </c>
      <c r="H45" s="9">
        <f t="shared" si="3"/>
        <v>67.52</v>
      </c>
      <c r="I45" s="9">
        <f t="shared" si="4"/>
        <v>259.52</v>
      </c>
      <c r="J45" s="9">
        <f t="shared" si="5"/>
        <v>51.9</v>
      </c>
      <c r="K45" s="9">
        <f t="shared" si="12"/>
        <v>311.41999999999996</v>
      </c>
      <c r="L45" s="7">
        <v>92</v>
      </c>
      <c r="M45" s="1">
        <v>1</v>
      </c>
      <c r="N45" s="1">
        <v>4750</v>
      </c>
      <c r="O45" s="8">
        <f t="shared" si="6"/>
        <v>278.39999999999998</v>
      </c>
      <c r="P45" s="9">
        <f t="shared" si="7"/>
        <v>55.7</v>
      </c>
      <c r="Q45" s="9">
        <f t="shared" si="8"/>
        <v>334.09999999999997</v>
      </c>
      <c r="R45" s="7">
        <v>92</v>
      </c>
      <c r="S45" s="1">
        <v>1</v>
      </c>
      <c r="T45" s="1">
        <v>4750</v>
      </c>
      <c r="U45" s="8">
        <f t="shared" si="9"/>
        <v>278.39999999999998</v>
      </c>
      <c r="V45" s="9">
        <f t="shared" si="10"/>
        <v>55.7</v>
      </c>
      <c r="W45" s="9">
        <f t="shared" si="11"/>
        <v>334.09999999999997</v>
      </c>
    </row>
    <row r="46" spans="1:23" ht="12" customHeight="1" x14ac:dyDescent="0.2">
      <c r="A46" s="5">
        <f t="shared" si="0"/>
        <v>41</v>
      </c>
      <c r="B46" s="6" t="s">
        <v>40</v>
      </c>
      <c r="C46" s="7">
        <v>71</v>
      </c>
      <c r="D46" s="1">
        <v>1</v>
      </c>
      <c r="E46" s="1">
        <v>4750</v>
      </c>
      <c r="F46" s="8">
        <f t="shared" si="1"/>
        <v>256</v>
      </c>
      <c r="G46" s="9">
        <f t="shared" si="2"/>
        <v>192</v>
      </c>
      <c r="H46" s="9">
        <f t="shared" si="3"/>
        <v>67.52</v>
      </c>
      <c r="I46" s="9">
        <f t="shared" si="4"/>
        <v>259.52</v>
      </c>
      <c r="J46" s="9">
        <f t="shared" si="5"/>
        <v>51.9</v>
      </c>
      <c r="K46" s="9">
        <f t="shared" si="12"/>
        <v>311.41999999999996</v>
      </c>
      <c r="L46" s="7">
        <v>71</v>
      </c>
      <c r="M46" s="1">
        <v>1</v>
      </c>
      <c r="N46" s="1">
        <v>4750</v>
      </c>
      <c r="O46" s="8">
        <f t="shared" si="6"/>
        <v>278.39999999999998</v>
      </c>
      <c r="P46" s="9">
        <f t="shared" si="7"/>
        <v>55.7</v>
      </c>
      <c r="Q46" s="9">
        <f t="shared" si="8"/>
        <v>334.09999999999997</v>
      </c>
      <c r="R46" s="7">
        <v>71</v>
      </c>
      <c r="S46" s="1">
        <v>1</v>
      </c>
      <c r="T46" s="1">
        <v>4750</v>
      </c>
      <c r="U46" s="8">
        <f t="shared" si="9"/>
        <v>278.39999999999998</v>
      </c>
      <c r="V46" s="9">
        <f t="shared" si="10"/>
        <v>55.7</v>
      </c>
      <c r="W46" s="9">
        <f t="shared" si="11"/>
        <v>334.09999999999997</v>
      </c>
    </row>
    <row r="47" spans="1:23" ht="12" customHeight="1" x14ac:dyDescent="0.2">
      <c r="A47" s="5">
        <f t="shared" si="0"/>
        <v>42</v>
      </c>
      <c r="B47" s="6" t="s">
        <v>41</v>
      </c>
      <c r="C47" s="7">
        <v>131</v>
      </c>
      <c r="D47" s="1">
        <v>1</v>
      </c>
      <c r="E47" s="1">
        <v>4750</v>
      </c>
      <c r="F47" s="8">
        <f t="shared" si="1"/>
        <v>256</v>
      </c>
      <c r="G47" s="9">
        <f t="shared" si="2"/>
        <v>192</v>
      </c>
      <c r="H47" s="9">
        <f t="shared" si="3"/>
        <v>67.52</v>
      </c>
      <c r="I47" s="9">
        <f t="shared" si="4"/>
        <v>259.52</v>
      </c>
      <c r="J47" s="9">
        <f t="shared" si="5"/>
        <v>51.9</v>
      </c>
      <c r="K47" s="9">
        <f t="shared" si="12"/>
        <v>311.41999999999996</v>
      </c>
      <c r="L47" s="7">
        <v>131</v>
      </c>
      <c r="M47" s="1">
        <v>1</v>
      </c>
      <c r="N47" s="1">
        <v>4750</v>
      </c>
      <c r="O47" s="8">
        <f t="shared" si="6"/>
        <v>278.39999999999998</v>
      </c>
      <c r="P47" s="9">
        <f t="shared" si="7"/>
        <v>55.7</v>
      </c>
      <c r="Q47" s="9">
        <f t="shared" si="8"/>
        <v>334.09999999999997</v>
      </c>
      <c r="R47" s="7">
        <v>131</v>
      </c>
      <c r="S47" s="1">
        <v>1</v>
      </c>
      <c r="T47" s="1">
        <v>4750</v>
      </c>
      <c r="U47" s="8">
        <f t="shared" si="9"/>
        <v>278.39999999999998</v>
      </c>
      <c r="V47" s="9">
        <f t="shared" si="10"/>
        <v>55.7</v>
      </c>
      <c r="W47" s="9">
        <f t="shared" si="11"/>
        <v>334.09999999999997</v>
      </c>
    </row>
    <row r="48" spans="1:23" ht="12" customHeight="1" x14ac:dyDescent="0.2">
      <c r="A48" s="5">
        <f t="shared" si="0"/>
        <v>43</v>
      </c>
      <c r="B48" s="6" t="s">
        <v>42</v>
      </c>
      <c r="C48" s="7">
        <v>54</v>
      </c>
      <c r="D48" s="1">
        <v>1</v>
      </c>
      <c r="E48" s="1">
        <v>4750</v>
      </c>
      <c r="F48" s="8">
        <f t="shared" si="1"/>
        <v>256</v>
      </c>
      <c r="G48" s="9">
        <f t="shared" si="2"/>
        <v>192</v>
      </c>
      <c r="H48" s="9">
        <f t="shared" si="3"/>
        <v>67.52</v>
      </c>
      <c r="I48" s="9">
        <f t="shared" si="4"/>
        <v>259.52</v>
      </c>
      <c r="J48" s="9">
        <f t="shared" si="5"/>
        <v>51.9</v>
      </c>
      <c r="K48" s="9">
        <f t="shared" si="12"/>
        <v>311.41999999999996</v>
      </c>
      <c r="L48" s="7">
        <v>54</v>
      </c>
      <c r="M48" s="1">
        <v>1</v>
      </c>
      <c r="N48" s="1">
        <v>4750</v>
      </c>
      <c r="O48" s="8">
        <f t="shared" si="6"/>
        <v>278.39999999999998</v>
      </c>
      <c r="P48" s="9">
        <f t="shared" si="7"/>
        <v>55.7</v>
      </c>
      <c r="Q48" s="9">
        <f t="shared" si="8"/>
        <v>334.09999999999997</v>
      </c>
      <c r="R48" s="7">
        <v>54</v>
      </c>
      <c r="S48" s="1">
        <v>1</v>
      </c>
      <c r="T48" s="1">
        <v>4750</v>
      </c>
      <c r="U48" s="8">
        <f t="shared" si="9"/>
        <v>278.39999999999998</v>
      </c>
      <c r="V48" s="9">
        <f t="shared" si="10"/>
        <v>55.7</v>
      </c>
      <c r="W48" s="9">
        <f t="shared" si="11"/>
        <v>334.09999999999997</v>
      </c>
    </row>
    <row r="49" spans="1:23" ht="12.75" customHeight="1" x14ac:dyDescent="0.2">
      <c r="A49" s="5">
        <f t="shared" si="0"/>
        <v>44</v>
      </c>
      <c r="B49" s="15" t="s">
        <v>43</v>
      </c>
      <c r="C49" s="7">
        <v>88</v>
      </c>
      <c r="D49" s="1">
        <v>1</v>
      </c>
      <c r="E49" s="1">
        <v>4750</v>
      </c>
      <c r="F49" s="8">
        <f t="shared" si="1"/>
        <v>256</v>
      </c>
      <c r="G49" s="9">
        <f t="shared" si="2"/>
        <v>192</v>
      </c>
      <c r="H49" s="9">
        <f t="shared" si="3"/>
        <v>67.52</v>
      </c>
      <c r="I49" s="9">
        <f t="shared" si="4"/>
        <v>259.52</v>
      </c>
      <c r="J49" s="9">
        <f t="shared" si="5"/>
        <v>51.9</v>
      </c>
      <c r="K49" s="9">
        <f t="shared" si="12"/>
        <v>311.41999999999996</v>
      </c>
      <c r="L49" s="7">
        <v>88</v>
      </c>
      <c r="M49" s="1">
        <v>1</v>
      </c>
      <c r="N49" s="1">
        <v>4750</v>
      </c>
      <c r="O49" s="8">
        <f t="shared" si="6"/>
        <v>278.39999999999998</v>
      </c>
      <c r="P49" s="9">
        <f t="shared" si="7"/>
        <v>55.7</v>
      </c>
      <c r="Q49" s="9">
        <f t="shared" si="8"/>
        <v>334.09999999999997</v>
      </c>
      <c r="R49" s="7">
        <v>88</v>
      </c>
      <c r="S49" s="1">
        <v>1</v>
      </c>
      <c r="T49" s="1">
        <v>4750</v>
      </c>
      <c r="U49" s="8">
        <f t="shared" si="9"/>
        <v>278.39999999999998</v>
      </c>
      <c r="V49" s="9">
        <f t="shared" si="10"/>
        <v>55.7</v>
      </c>
      <c r="W49" s="9">
        <f t="shared" si="11"/>
        <v>334.09999999999997</v>
      </c>
    </row>
    <row r="50" spans="1:23" ht="15" x14ac:dyDescent="0.25">
      <c r="A50" s="52" t="s">
        <v>44</v>
      </c>
      <c r="B50" s="52"/>
      <c r="C50" s="16">
        <f t="shared" ref="C50:I50" si="13">SUM(C6:C49)</f>
        <v>5509</v>
      </c>
      <c r="D50" s="16">
        <f t="shared" si="13"/>
        <v>50</v>
      </c>
      <c r="E50" s="17"/>
      <c r="F50" s="18">
        <f t="shared" si="13"/>
        <v>12800.6</v>
      </c>
      <c r="G50" s="19">
        <v>17400.5</v>
      </c>
      <c r="H50" s="19">
        <f t="shared" si="13"/>
        <v>3376.158249999999</v>
      </c>
      <c r="I50" s="19">
        <f t="shared" si="13"/>
        <v>12976.758250000012</v>
      </c>
      <c r="J50" s="19">
        <f>SUM(J6:J49)</f>
        <v>2595.0000000000018</v>
      </c>
      <c r="K50" s="25">
        <f>SUM(K6:K49)</f>
        <v>15571.758250000003</v>
      </c>
      <c r="L50" s="16">
        <f t="shared" ref="L50:M50" si="14">SUM(L6:L49)</f>
        <v>5509</v>
      </c>
      <c r="M50" s="16">
        <f t="shared" si="14"/>
        <v>50</v>
      </c>
      <c r="N50" s="17"/>
      <c r="O50" s="18">
        <f t="shared" ref="O50" si="15">SUM(O6:O49)</f>
        <v>13920.099999999989</v>
      </c>
      <c r="P50" s="19">
        <f>SUM(P6:P49)</f>
        <v>2784.9999999999991</v>
      </c>
      <c r="Q50" s="20">
        <f>SUM(Q6:Q49)</f>
        <v>16705.100000000013</v>
      </c>
      <c r="R50" s="16">
        <f t="shared" ref="R50:S50" si="16">SUM(R6:R49)</f>
        <v>5509</v>
      </c>
      <c r="S50" s="16">
        <f t="shared" si="16"/>
        <v>50</v>
      </c>
      <c r="T50" s="17"/>
      <c r="U50" s="18">
        <f t="shared" ref="U50" si="17">SUM(U6:U49)</f>
        <v>13920.099999999989</v>
      </c>
      <c r="V50" s="19">
        <f>SUM(V6:V49)</f>
        <v>2784.9999999999991</v>
      </c>
      <c r="W50" s="20">
        <f>SUM(W6:W49)</f>
        <v>16705.100000000013</v>
      </c>
    </row>
    <row r="52" spans="1:23" x14ac:dyDescent="0.2">
      <c r="I52" s="23"/>
    </row>
  </sheetData>
  <mergeCells count="28">
    <mergeCell ref="V4:V5"/>
    <mergeCell ref="W4:W5"/>
    <mergeCell ref="O4:O5"/>
    <mergeCell ref="P4:P5"/>
    <mergeCell ref="S4:S5"/>
    <mergeCell ref="T4:T5"/>
    <mergeCell ref="U4:U5"/>
    <mergeCell ref="K4:K5"/>
    <mergeCell ref="L4:L5"/>
    <mergeCell ref="A50:B50"/>
    <mergeCell ref="M4:M5"/>
    <mergeCell ref="N4:N5"/>
    <mergeCell ref="A1:W1"/>
    <mergeCell ref="A3:A5"/>
    <mergeCell ref="B3:B5"/>
    <mergeCell ref="C3:K3"/>
    <mergeCell ref="L3:Q3"/>
    <mergeCell ref="R3:W3"/>
    <mergeCell ref="C4:C5"/>
    <mergeCell ref="D4:D5"/>
    <mergeCell ref="E4:E5"/>
    <mergeCell ref="F4:F5"/>
    <mergeCell ref="Q4:Q5"/>
    <mergeCell ref="R4:R5"/>
    <mergeCell ref="G4:G5"/>
    <mergeCell ref="H4:H5"/>
    <mergeCell ref="I4:I5"/>
    <mergeCell ref="J4:J5"/>
  </mergeCells>
  <printOptions horizontalCentered="1" gridLines="1"/>
  <pageMargins left="0" right="0" top="0.39370078740157483" bottom="0" header="0" footer="0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pane xSplit="2" ySplit="5" topLeftCell="D9" activePane="bottomRight" state="frozen"/>
      <selection pane="topRight" activeCell="C1" sqref="C1"/>
      <selection pane="bottomLeft" activeCell="A6" sqref="A6"/>
      <selection pane="bottomRight" activeCell="D3" sqref="D3:R3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hidden="1" customWidth="1"/>
    <col min="4" max="4" width="13.140625" style="2" customWidth="1"/>
    <col min="5" max="5" width="16" style="2"/>
    <col min="6" max="6" width="14.140625" style="2" customWidth="1"/>
    <col min="7" max="7" width="21.42578125" style="2" customWidth="1"/>
    <col min="8" max="8" width="17.5703125" style="2" customWidth="1"/>
    <col min="9" max="9" width="13.140625" style="2" customWidth="1"/>
    <col min="10" max="10" width="16" style="2"/>
    <col min="11" max="11" width="14.140625" style="2" customWidth="1"/>
    <col min="12" max="12" width="21.42578125" style="2" customWidth="1"/>
    <col min="13" max="13" width="16.5703125" style="2" customWidth="1"/>
    <col min="14" max="14" width="13.140625" style="2" customWidth="1"/>
    <col min="15" max="15" width="16" style="2"/>
    <col min="16" max="16" width="14.140625" style="2" customWidth="1"/>
    <col min="17" max="17" width="21.42578125" style="2" customWidth="1"/>
    <col min="18" max="18" width="18.5703125" style="2" customWidth="1"/>
    <col min="19" max="16384" width="16" style="2"/>
  </cols>
  <sheetData>
    <row r="1" spans="1:18" ht="33.75" customHeight="1" x14ac:dyDescent="0.25">
      <c r="A1" s="67" t="s">
        <v>97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18" x14ac:dyDescent="0.2">
      <c r="A2" s="3"/>
      <c r="B2" s="3"/>
      <c r="C2" s="3"/>
    </row>
    <row r="3" spans="1:18" ht="12.75" customHeight="1" x14ac:dyDescent="0.2">
      <c r="A3" s="61" t="s">
        <v>0</v>
      </c>
      <c r="B3" s="61" t="s">
        <v>46</v>
      </c>
      <c r="C3" s="26" t="s">
        <v>48</v>
      </c>
      <c r="D3" s="64" t="s">
        <v>51</v>
      </c>
      <c r="E3" s="65"/>
      <c r="F3" s="65"/>
      <c r="G3" s="65"/>
      <c r="H3" s="66"/>
      <c r="I3" s="64" t="s">
        <v>96</v>
      </c>
      <c r="J3" s="65"/>
      <c r="K3" s="65"/>
      <c r="L3" s="65"/>
      <c r="M3" s="66"/>
      <c r="N3" s="64" t="s">
        <v>99</v>
      </c>
      <c r="O3" s="65"/>
      <c r="P3" s="65"/>
      <c r="Q3" s="65"/>
      <c r="R3" s="66"/>
    </row>
    <row r="4" spans="1:18" ht="12.75" customHeight="1" x14ac:dyDescent="0.2">
      <c r="A4" s="61"/>
      <c r="B4" s="61"/>
      <c r="C4" s="53" t="s">
        <v>52</v>
      </c>
      <c r="D4" s="59" t="s">
        <v>63</v>
      </c>
      <c r="E4" s="59" t="s">
        <v>47</v>
      </c>
      <c r="F4" s="59" t="s">
        <v>94</v>
      </c>
      <c r="G4" s="59" t="s">
        <v>68</v>
      </c>
      <c r="H4" s="57" t="s">
        <v>98</v>
      </c>
      <c r="I4" s="59" t="s">
        <v>63</v>
      </c>
      <c r="J4" s="59" t="s">
        <v>95</v>
      </c>
      <c r="K4" s="59" t="s">
        <v>94</v>
      </c>
      <c r="L4" s="59" t="s">
        <v>68</v>
      </c>
      <c r="M4" s="57" t="s">
        <v>98</v>
      </c>
      <c r="N4" s="59" t="s">
        <v>63</v>
      </c>
      <c r="O4" s="59" t="s">
        <v>95</v>
      </c>
      <c r="P4" s="59" t="s">
        <v>94</v>
      </c>
      <c r="Q4" s="59" t="s">
        <v>68</v>
      </c>
      <c r="R4" s="57" t="s">
        <v>98</v>
      </c>
    </row>
    <row r="5" spans="1:18" ht="153" customHeight="1" x14ac:dyDescent="0.2">
      <c r="A5" s="61"/>
      <c r="B5" s="61"/>
      <c r="C5" s="54"/>
      <c r="D5" s="60"/>
      <c r="E5" s="60"/>
      <c r="F5" s="60"/>
      <c r="G5" s="60"/>
      <c r="H5" s="58"/>
      <c r="I5" s="60"/>
      <c r="J5" s="60"/>
      <c r="K5" s="60"/>
      <c r="L5" s="60"/>
      <c r="M5" s="58"/>
      <c r="N5" s="60"/>
      <c r="O5" s="60"/>
      <c r="P5" s="60"/>
      <c r="Q5" s="60"/>
      <c r="R5" s="58"/>
    </row>
    <row r="6" spans="1:18" ht="12" customHeight="1" x14ac:dyDescent="0.2">
      <c r="A6" s="5">
        <v>1</v>
      </c>
      <c r="B6" s="6" t="s">
        <v>1</v>
      </c>
      <c r="C6" s="7">
        <v>161</v>
      </c>
      <c r="D6" s="1">
        <v>1</v>
      </c>
      <c r="E6" s="1">
        <v>5011</v>
      </c>
      <c r="F6" s="8">
        <f>ROUND((E6*36*1.15*1.302*D6)/1000,1)</f>
        <v>270.10000000000002</v>
      </c>
      <c r="G6" s="9">
        <f>ROUND(F6*0.2,1)</f>
        <v>54</v>
      </c>
      <c r="H6" s="9">
        <f>SUM(F6+G6)</f>
        <v>324.10000000000002</v>
      </c>
      <c r="I6" s="1">
        <v>1</v>
      </c>
      <c r="J6" s="1">
        <v>5011</v>
      </c>
      <c r="K6" s="8">
        <f>ROUND((J6*36*1.15*1.302*I6)/1000,1)</f>
        <v>270.10000000000002</v>
      </c>
      <c r="L6" s="9">
        <f>ROUND(K6*0.2,1)</f>
        <v>54</v>
      </c>
      <c r="M6" s="9">
        <f>SUM(K6+L6)</f>
        <v>324.10000000000002</v>
      </c>
      <c r="N6" s="1">
        <v>1</v>
      </c>
      <c r="O6" s="1">
        <v>5011</v>
      </c>
      <c r="P6" s="8">
        <f>ROUND((O6*36*1.15*1.302*N6)/1000,1)</f>
        <v>270.10000000000002</v>
      </c>
      <c r="Q6" s="9">
        <f>ROUND(P6*0.2,1)</f>
        <v>54</v>
      </c>
      <c r="R6" s="9">
        <f>SUM(P6+Q6)</f>
        <v>324.10000000000002</v>
      </c>
    </row>
    <row r="7" spans="1:18" ht="12" customHeight="1" x14ac:dyDescent="0.2">
      <c r="A7" s="5">
        <f t="shared" ref="A7:A48" si="0">A6+1</f>
        <v>2</v>
      </c>
      <c r="B7" s="6" t="s">
        <v>2</v>
      </c>
      <c r="C7" s="7">
        <v>56</v>
      </c>
      <c r="D7" s="1">
        <v>1</v>
      </c>
      <c r="E7" s="1">
        <v>5011</v>
      </c>
      <c r="F7" s="8">
        <f t="shared" ref="F7:F48" si="1">ROUND((E7*36*1.15*1.302*D7)/1000,1)</f>
        <v>270.10000000000002</v>
      </c>
      <c r="G7" s="9">
        <f t="shared" ref="G7:G48" si="2">ROUND(F7*0.2,1)</f>
        <v>54</v>
      </c>
      <c r="H7" s="9">
        <f t="shared" ref="H7:H48" si="3">SUM(F7+G7)</f>
        <v>324.10000000000002</v>
      </c>
      <c r="I7" s="1">
        <v>1</v>
      </c>
      <c r="J7" s="1">
        <v>5011</v>
      </c>
      <c r="K7" s="8">
        <f t="shared" ref="K7:K48" si="4">ROUND((J7*36*1.15*1.302*I7)/1000,1)</f>
        <v>270.10000000000002</v>
      </c>
      <c r="L7" s="9">
        <f t="shared" ref="L7:L48" si="5">ROUND(K7*0.2,1)</f>
        <v>54</v>
      </c>
      <c r="M7" s="9">
        <f t="shared" ref="M7:M48" si="6">SUM(K7+L7)</f>
        <v>324.10000000000002</v>
      </c>
      <c r="N7" s="1">
        <v>1</v>
      </c>
      <c r="O7" s="1">
        <v>5011</v>
      </c>
      <c r="P7" s="8">
        <f t="shared" ref="P7:P48" si="7">ROUND((O7*36*1.15*1.302*N7)/1000,1)</f>
        <v>270.10000000000002</v>
      </c>
      <c r="Q7" s="9">
        <f t="shared" ref="Q7:Q48" si="8">ROUND(P7*0.2,1)</f>
        <v>54</v>
      </c>
      <c r="R7" s="9">
        <f t="shared" ref="R7:R48" si="9">SUM(P7+Q7)</f>
        <v>324.10000000000002</v>
      </c>
    </row>
    <row r="8" spans="1:18" ht="12" customHeight="1" x14ac:dyDescent="0.2">
      <c r="A8" s="5">
        <f t="shared" si="0"/>
        <v>3</v>
      </c>
      <c r="B8" s="6" t="s">
        <v>3</v>
      </c>
      <c r="C8" s="7">
        <v>84</v>
      </c>
      <c r="D8" s="1">
        <v>1</v>
      </c>
      <c r="E8" s="1">
        <v>5011</v>
      </c>
      <c r="F8" s="8">
        <f t="shared" si="1"/>
        <v>270.10000000000002</v>
      </c>
      <c r="G8" s="9">
        <f t="shared" si="2"/>
        <v>54</v>
      </c>
      <c r="H8" s="9">
        <f t="shared" si="3"/>
        <v>324.10000000000002</v>
      </c>
      <c r="I8" s="1">
        <v>1</v>
      </c>
      <c r="J8" s="1">
        <v>5011</v>
      </c>
      <c r="K8" s="8">
        <f t="shared" si="4"/>
        <v>270.10000000000002</v>
      </c>
      <c r="L8" s="9">
        <f t="shared" si="5"/>
        <v>54</v>
      </c>
      <c r="M8" s="9">
        <f t="shared" si="6"/>
        <v>324.10000000000002</v>
      </c>
      <c r="N8" s="1">
        <v>1</v>
      </c>
      <c r="O8" s="1">
        <v>5011</v>
      </c>
      <c r="P8" s="8">
        <f t="shared" si="7"/>
        <v>270.10000000000002</v>
      </c>
      <c r="Q8" s="9">
        <f t="shared" si="8"/>
        <v>54</v>
      </c>
      <c r="R8" s="9">
        <f t="shared" si="9"/>
        <v>324.10000000000002</v>
      </c>
    </row>
    <row r="9" spans="1:18" ht="12" customHeight="1" x14ac:dyDescent="0.2">
      <c r="A9" s="5">
        <f t="shared" si="0"/>
        <v>4</v>
      </c>
      <c r="B9" s="6" t="s">
        <v>4</v>
      </c>
      <c r="C9" s="7">
        <v>81</v>
      </c>
      <c r="D9" s="1">
        <v>1</v>
      </c>
      <c r="E9" s="1">
        <v>5011</v>
      </c>
      <c r="F9" s="8">
        <f t="shared" si="1"/>
        <v>270.10000000000002</v>
      </c>
      <c r="G9" s="9">
        <f t="shared" si="2"/>
        <v>54</v>
      </c>
      <c r="H9" s="9">
        <f t="shared" si="3"/>
        <v>324.10000000000002</v>
      </c>
      <c r="I9" s="1">
        <v>1</v>
      </c>
      <c r="J9" s="1">
        <v>5011</v>
      </c>
      <c r="K9" s="8">
        <f t="shared" si="4"/>
        <v>270.10000000000002</v>
      </c>
      <c r="L9" s="9">
        <f t="shared" si="5"/>
        <v>54</v>
      </c>
      <c r="M9" s="9">
        <f t="shared" si="6"/>
        <v>324.10000000000002</v>
      </c>
      <c r="N9" s="1">
        <v>1</v>
      </c>
      <c r="O9" s="1">
        <v>5011</v>
      </c>
      <c r="P9" s="8">
        <f t="shared" si="7"/>
        <v>270.10000000000002</v>
      </c>
      <c r="Q9" s="9">
        <f t="shared" si="8"/>
        <v>54</v>
      </c>
      <c r="R9" s="9">
        <f t="shared" si="9"/>
        <v>324.10000000000002</v>
      </c>
    </row>
    <row r="10" spans="1:18" ht="12" customHeight="1" x14ac:dyDescent="0.2">
      <c r="A10" s="5">
        <f t="shared" si="0"/>
        <v>5</v>
      </c>
      <c r="B10" s="6" t="s">
        <v>5</v>
      </c>
      <c r="C10" s="7">
        <v>83</v>
      </c>
      <c r="D10" s="1">
        <v>1</v>
      </c>
      <c r="E10" s="1">
        <v>5011</v>
      </c>
      <c r="F10" s="8">
        <f t="shared" si="1"/>
        <v>270.10000000000002</v>
      </c>
      <c r="G10" s="9">
        <f t="shared" si="2"/>
        <v>54</v>
      </c>
      <c r="H10" s="9">
        <f t="shared" si="3"/>
        <v>324.10000000000002</v>
      </c>
      <c r="I10" s="1">
        <v>1</v>
      </c>
      <c r="J10" s="1">
        <v>5011</v>
      </c>
      <c r="K10" s="8">
        <f t="shared" si="4"/>
        <v>270.10000000000002</v>
      </c>
      <c r="L10" s="9">
        <f t="shared" si="5"/>
        <v>54</v>
      </c>
      <c r="M10" s="9">
        <f t="shared" si="6"/>
        <v>324.10000000000002</v>
      </c>
      <c r="N10" s="1">
        <v>1</v>
      </c>
      <c r="O10" s="1">
        <v>5011</v>
      </c>
      <c r="P10" s="8">
        <f t="shared" si="7"/>
        <v>270.10000000000002</v>
      </c>
      <c r="Q10" s="9">
        <f t="shared" si="8"/>
        <v>54</v>
      </c>
      <c r="R10" s="9">
        <f t="shared" si="9"/>
        <v>324.10000000000002</v>
      </c>
    </row>
    <row r="11" spans="1:18" ht="12" customHeight="1" x14ac:dyDescent="0.2">
      <c r="A11" s="5">
        <f t="shared" si="0"/>
        <v>6</v>
      </c>
      <c r="B11" s="6" t="s">
        <v>6</v>
      </c>
      <c r="C11" s="7">
        <v>305</v>
      </c>
      <c r="D11" s="1">
        <v>2</v>
      </c>
      <c r="E11" s="1">
        <v>5011</v>
      </c>
      <c r="F11" s="8">
        <f t="shared" si="1"/>
        <v>540.20000000000005</v>
      </c>
      <c r="G11" s="9">
        <f t="shared" si="2"/>
        <v>108</v>
      </c>
      <c r="H11" s="9">
        <f t="shared" si="3"/>
        <v>648.20000000000005</v>
      </c>
      <c r="I11" s="1">
        <v>2</v>
      </c>
      <c r="J11" s="1">
        <v>5011</v>
      </c>
      <c r="K11" s="8">
        <f t="shared" si="4"/>
        <v>540.20000000000005</v>
      </c>
      <c r="L11" s="9">
        <f t="shared" si="5"/>
        <v>108</v>
      </c>
      <c r="M11" s="9">
        <f t="shared" si="6"/>
        <v>648.20000000000005</v>
      </c>
      <c r="N11" s="1">
        <v>2</v>
      </c>
      <c r="O11" s="1">
        <v>5011</v>
      </c>
      <c r="P11" s="8">
        <f t="shared" si="7"/>
        <v>540.20000000000005</v>
      </c>
      <c r="Q11" s="9">
        <f t="shared" si="8"/>
        <v>108</v>
      </c>
      <c r="R11" s="9">
        <f t="shared" si="9"/>
        <v>648.20000000000005</v>
      </c>
    </row>
    <row r="12" spans="1:18" ht="12" customHeight="1" x14ac:dyDescent="0.2">
      <c r="A12" s="5">
        <f t="shared" si="0"/>
        <v>7</v>
      </c>
      <c r="B12" s="6" t="s">
        <v>7</v>
      </c>
      <c r="C12" s="7">
        <v>316</v>
      </c>
      <c r="D12" s="1">
        <v>1</v>
      </c>
      <c r="E12" s="1">
        <v>5011</v>
      </c>
      <c r="F12" s="8">
        <f t="shared" si="1"/>
        <v>270.10000000000002</v>
      </c>
      <c r="G12" s="9">
        <f t="shared" si="2"/>
        <v>54</v>
      </c>
      <c r="H12" s="9">
        <f t="shared" si="3"/>
        <v>324.10000000000002</v>
      </c>
      <c r="I12" s="1">
        <v>1</v>
      </c>
      <c r="J12" s="1">
        <v>5011</v>
      </c>
      <c r="K12" s="8">
        <f t="shared" si="4"/>
        <v>270.10000000000002</v>
      </c>
      <c r="L12" s="9">
        <f t="shared" si="5"/>
        <v>54</v>
      </c>
      <c r="M12" s="9">
        <f t="shared" si="6"/>
        <v>324.10000000000002</v>
      </c>
      <c r="N12" s="1">
        <v>1</v>
      </c>
      <c r="O12" s="1">
        <v>5011</v>
      </c>
      <c r="P12" s="8">
        <f t="shared" si="7"/>
        <v>270.10000000000002</v>
      </c>
      <c r="Q12" s="9">
        <f t="shared" si="8"/>
        <v>54</v>
      </c>
      <c r="R12" s="9">
        <f t="shared" si="9"/>
        <v>324.10000000000002</v>
      </c>
    </row>
    <row r="13" spans="1:18" ht="12" customHeight="1" x14ac:dyDescent="0.2">
      <c r="A13" s="5">
        <f t="shared" si="0"/>
        <v>8</v>
      </c>
      <c r="B13" s="6" t="s">
        <v>8</v>
      </c>
      <c r="C13" s="7">
        <v>55</v>
      </c>
      <c r="D13" s="1">
        <v>1</v>
      </c>
      <c r="E13" s="1">
        <v>5011</v>
      </c>
      <c r="F13" s="8">
        <f t="shared" si="1"/>
        <v>270.10000000000002</v>
      </c>
      <c r="G13" s="9">
        <f t="shared" si="2"/>
        <v>54</v>
      </c>
      <c r="H13" s="9">
        <f t="shared" si="3"/>
        <v>324.10000000000002</v>
      </c>
      <c r="I13" s="1">
        <v>1</v>
      </c>
      <c r="J13" s="1">
        <v>5011</v>
      </c>
      <c r="K13" s="8">
        <f t="shared" si="4"/>
        <v>270.10000000000002</v>
      </c>
      <c r="L13" s="9">
        <f t="shared" si="5"/>
        <v>54</v>
      </c>
      <c r="M13" s="9">
        <f t="shared" si="6"/>
        <v>324.10000000000002</v>
      </c>
      <c r="N13" s="1">
        <v>1</v>
      </c>
      <c r="O13" s="1">
        <v>5011</v>
      </c>
      <c r="P13" s="8">
        <f t="shared" si="7"/>
        <v>270.10000000000002</v>
      </c>
      <c r="Q13" s="9">
        <f t="shared" si="8"/>
        <v>54</v>
      </c>
      <c r="R13" s="9">
        <f t="shared" si="9"/>
        <v>324.10000000000002</v>
      </c>
    </row>
    <row r="14" spans="1:18" ht="12" customHeight="1" x14ac:dyDescent="0.2">
      <c r="A14" s="5">
        <f t="shared" si="0"/>
        <v>9</v>
      </c>
      <c r="B14" s="6" t="s">
        <v>10</v>
      </c>
      <c r="C14" s="7">
        <v>94</v>
      </c>
      <c r="D14" s="1">
        <v>1</v>
      </c>
      <c r="E14" s="1">
        <v>5011</v>
      </c>
      <c r="F14" s="8">
        <f t="shared" si="1"/>
        <v>270.10000000000002</v>
      </c>
      <c r="G14" s="9">
        <f t="shared" si="2"/>
        <v>54</v>
      </c>
      <c r="H14" s="9">
        <f t="shared" si="3"/>
        <v>324.10000000000002</v>
      </c>
      <c r="I14" s="1">
        <v>1</v>
      </c>
      <c r="J14" s="1">
        <v>5011</v>
      </c>
      <c r="K14" s="8">
        <f t="shared" si="4"/>
        <v>270.10000000000002</v>
      </c>
      <c r="L14" s="9">
        <f t="shared" si="5"/>
        <v>54</v>
      </c>
      <c r="M14" s="9">
        <f t="shared" si="6"/>
        <v>324.10000000000002</v>
      </c>
      <c r="N14" s="1">
        <v>1</v>
      </c>
      <c r="O14" s="1">
        <v>5011</v>
      </c>
      <c r="P14" s="8">
        <f t="shared" si="7"/>
        <v>270.10000000000002</v>
      </c>
      <c r="Q14" s="9">
        <f t="shared" si="8"/>
        <v>54</v>
      </c>
      <c r="R14" s="9">
        <f t="shared" si="9"/>
        <v>324.10000000000002</v>
      </c>
    </row>
    <row r="15" spans="1:18" ht="12" customHeight="1" x14ac:dyDescent="0.2">
      <c r="A15" s="5">
        <f t="shared" si="0"/>
        <v>10</v>
      </c>
      <c r="B15" s="6" t="s">
        <v>11</v>
      </c>
      <c r="C15" s="7">
        <v>164</v>
      </c>
      <c r="D15" s="1">
        <v>1</v>
      </c>
      <c r="E15" s="1">
        <v>5011</v>
      </c>
      <c r="F15" s="8">
        <f t="shared" si="1"/>
        <v>270.10000000000002</v>
      </c>
      <c r="G15" s="9">
        <f t="shared" si="2"/>
        <v>54</v>
      </c>
      <c r="H15" s="9">
        <f t="shared" si="3"/>
        <v>324.10000000000002</v>
      </c>
      <c r="I15" s="1">
        <v>1</v>
      </c>
      <c r="J15" s="1">
        <v>5011</v>
      </c>
      <c r="K15" s="8">
        <f t="shared" si="4"/>
        <v>270.10000000000002</v>
      </c>
      <c r="L15" s="9">
        <f t="shared" si="5"/>
        <v>54</v>
      </c>
      <c r="M15" s="9">
        <f t="shared" si="6"/>
        <v>324.10000000000002</v>
      </c>
      <c r="N15" s="1">
        <v>1</v>
      </c>
      <c r="O15" s="1">
        <v>5011</v>
      </c>
      <c r="P15" s="8">
        <f t="shared" si="7"/>
        <v>270.10000000000002</v>
      </c>
      <c r="Q15" s="9">
        <f t="shared" si="8"/>
        <v>54</v>
      </c>
      <c r="R15" s="9">
        <f t="shared" si="9"/>
        <v>324.10000000000002</v>
      </c>
    </row>
    <row r="16" spans="1:18" ht="12" customHeight="1" x14ac:dyDescent="0.2">
      <c r="A16" s="5">
        <f t="shared" si="0"/>
        <v>11</v>
      </c>
      <c r="B16" s="6" t="s">
        <v>12</v>
      </c>
      <c r="C16" s="7">
        <v>207</v>
      </c>
      <c r="D16" s="1">
        <v>1</v>
      </c>
      <c r="E16" s="1">
        <v>5011</v>
      </c>
      <c r="F16" s="8">
        <f t="shared" si="1"/>
        <v>270.10000000000002</v>
      </c>
      <c r="G16" s="9">
        <f t="shared" si="2"/>
        <v>54</v>
      </c>
      <c r="H16" s="9">
        <f t="shared" si="3"/>
        <v>324.10000000000002</v>
      </c>
      <c r="I16" s="1">
        <v>1</v>
      </c>
      <c r="J16" s="1">
        <v>5011</v>
      </c>
      <c r="K16" s="8">
        <f t="shared" si="4"/>
        <v>270.10000000000002</v>
      </c>
      <c r="L16" s="9">
        <f t="shared" si="5"/>
        <v>54</v>
      </c>
      <c r="M16" s="9">
        <f t="shared" si="6"/>
        <v>324.10000000000002</v>
      </c>
      <c r="N16" s="1">
        <v>1</v>
      </c>
      <c r="O16" s="1">
        <v>5011</v>
      </c>
      <c r="P16" s="8">
        <f t="shared" si="7"/>
        <v>270.10000000000002</v>
      </c>
      <c r="Q16" s="9">
        <f t="shared" si="8"/>
        <v>54</v>
      </c>
      <c r="R16" s="9">
        <f t="shared" si="9"/>
        <v>324.10000000000002</v>
      </c>
    </row>
    <row r="17" spans="1:18" ht="12" customHeight="1" x14ac:dyDescent="0.2">
      <c r="A17" s="5">
        <f t="shared" si="0"/>
        <v>12</v>
      </c>
      <c r="B17" s="6" t="s">
        <v>13</v>
      </c>
      <c r="C17" s="7">
        <v>50</v>
      </c>
      <c r="D17" s="1">
        <v>1</v>
      </c>
      <c r="E17" s="1">
        <v>5011</v>
      </c>
      <c r="F17" s="8">
        <f t="shared" si="1"/>
        <v>270.10000000000002</v>
      </c>
      <c r="G17" s="9">
        <f t="shared" si="2"/>
        <v>54</v>
      </c>
      <c r="H17" s="9">
        <f t="shared" si="3"/>
        <v>324.10000000000002</v>
      </c>
      <c r="I17" s="1">
        <v>1</v>
      </c>
      <c r="J17" s="1">
        <v>5011</v>
      </c>
      <c r="K17" s="8">
        <f t="shared" si="4"/>
        <v>270.10000000000002</v>
      </c>
      <c r="L17" s="9">
        <f t="shared" si="5"/>
        <v>54</v>
      </c>
      <c r="M17" s="9">
        <f t="shared" si="6"/>
        <v>324.10000000000002</v>
      </c>
      <c r="N17" s="1">
        <v>1</v>
      </c>
      <c r="O17" s="1">
        <v>5011</v>
      </c>
      <c r="P17" s="8">
        <f t="shared" si="7"/>
        <v>270.10000000000002</v>
      </c>
      <c r="Q17" s="9">
        <f t="shared" si="8"/>
        <v>54</v>
      </c>
      <c r="R17" s="9">
        <f t="shared" si="9"/>
        <v>324.10000000000002</v>
      </c>
    </row>
    <row r="18" spans="1:18" ht="12" customHeight="1" x14ac:dyDescent="0.2">
      <c r="A18" s="5">
        <f t="shared" si="0"/>
        <v>13</v>
      </c>
      <c r="B18" s="6" t="s">
        <v>14</v>
      </c>
      <c r="C18" s="7">
        <v>58</v>
      </c>
      <c r="D18" s="1">
        <v>1</v>
      </c>
      <c r="E18" s="1">
        <v>5011</v>
      </c>
      <c r="F18" s="8">
        <f t="shared" si="1"/>
        <v>270.10000000000002</v>
      </c>
      <c r="G18" s="9">
        <f t="shared" si="2"/>
        <v>54</v>
      </c>
      <c r="H18" s="9">
        <f t="shared" si="3"/>
        <v>324.10000000000002</v>
      </c>
      <c r="I18" s="1">
        <v>1</v>
      </c>
      <c r="J18" s="1">
        <v>5011</v>
      </c>
      <c r="K18" s="8">
        <f t="shared" si="4"/>
        <v>270.10000000000002</v>
      </c>
      <c r="L18" s="9">
        <f t="shared" si="5"/>
        <v>54</v>
      </c>
      <c r="M18" s="9">
        <f t="shared" si="6"/>
        <v>324.10000000000002</v>
      </c>
      <c r="N18" s="1">
        <v>1</v>
      </c>
      <c r="O18" s="1">
        <v>5011</v>
      </c>
      <c r="P18" s="8">
        <f t="shared" si="7"/>
        <v>270.10000000000002</v>
      </c>
      <c r="Q18" s="9">
        <f t="shared" si="8"/>
        <v>54</v>
      </c>
      <c r="R18" s="9">
        <f t="shared" si="9"/>
        <v>324.10000000000002</v>
      </c>
    </row>
    <row r="19" spans="1:18" ht="12" customHeight="1" x14ac:dyDescent="0.2">
      <c r="A19" s="5">
        <f t="shared" si="0"/>
        <v>14</v>
      </c>
      <c r="B19" s="6" t="s">
        <v>15</v>
      </c>
      <c r="C19" s="7">
        <v>60</v>
      </c>
      <c r="D19" s="1">
        <v>1</v>
      </c>
      <c r="E19" s="1">
        <v>5011</v>
      </c>
      <c r="F19" s="8">
        <f t="shared" si="1"/>
        <v>270.10000000000002</v>
      </c>
      <c r="G19" s="9">
        <f t="shared" si="2"/>
        <v>54</v>
      </c>
      <c r="H19" s="9">
        <f t="shared" si="3"/>
        <v>324.10000000000002</v>
      </c>
      <c r="I19" s="1">
        <v>1</v>
      </c>
      <c r="J19" s="1">
        <v>5011</v>
      </c>
      <c r="K19" s="8">
        <f t="shared" si="4"/>
        <v>270.10000000000002</v>
      </c>
      <c r="L19" s="9">
        <f t="shared" si="5"/>
        <v>54</v>
      </c>
      <c r="M19" s="9">
        <f t="shared" si="6"/>
        <v>324.10000000000002</v>
      </c>
      <c r="N19" s="1">
        <v>1</v>
      </c>
      <c r="O19" s="1">
        <v>5011</v>
      </c>
      <c r="P19" s="8">
        <f t="shared" si="7"/>
        <v>270.10000000000002</v>
      </c>
      <c r="Q19" s="9">
        <f t="shared" si="8"/>
        <v>54</v>
      </c>
      <c r="R19" s="9">
        <f t="shared" si="9"/>
        <v>324.10000000000002</v>
      </c>
    </row>
    <row r="20" spans="1:18" ht="12" customHeight="1" x14ac:dyDescent="0.2">
      <c r="A20" s="5">
        <f t="shared" si="0"/>
        <v>15</v>
      </c>
      <c r="B20" s="13" t="s">
        <v>16</v>
      </c>
      <c r="C20" s="7">
        <v>92</v>
      </c>
      <c r="D20" s="1">
        <v>1</v>
      </c>
      <c r="E20" s="1">
        <v>5011</v>
      </c>
      <c r="F20" s="8">
        <f t="shared" si="1"/>
        <v>270.10000000000002</v>
      </c>
      <c r="G20" s="9">
        <f t="shared" si="2"/>
        <v>54</v>
      </c>
      <c r="H20" s="9">
        <f t="shared" si="3"/>
        <v>324.10000000000002</v>
      </c>
      <c r="I20" s="1">
        <v>1</v>
      </c>
      <c r="J20" s="1">
        <v>5011</v>
      </c>
      <c r="K20" s="8">
        <f t="shared" si="4"/>
        <v>270.10000000000002</v>
      </c>
      <c r="L20" s="9">
        <f t="shared" si="5"/>
        <v>54</v>
      </c>
      <c r="M20" s="9">
        <f t="shared" si="6"/>
        <v>324.10000000000002</v>
      </c>
      <c r="N20" s="1">
        <v>1</v>
      </c>
      <c r="O20" s="1">
        <v>5011</v>
      </c>
      <c r="P20" s="8">
        <f t="shared" si="7"/>
        <v>270.10000000000002</v>
      </c>
      <c r="Q20" s="9">
        <f t="shared" si="8"/>
        <v>54</v>
      </c>
      <c r="R20" s="9">
        <f t="shared" si="9"/>
        <v>324.10000000000002</v>
      </c>
    </row>
    <row r="21" spans="1:18" ht="12" customHeight="1" x14ac:dyDescent="0.2">
      <c r="A21" s="5">
        <f t="shared" si="0"/>
        <v>16</v>
      </c>
      <c r="B21" s="6" t="s">
        <v>17</v>
      </c>
      <c r="C21" s="14">
        <v>105</v>
      </c>
      <c r="D21" s="1">
        <v>1</v>
      </c>
      <c r="E21" s="1">
        <v>5011</v>
      </c>
      <c r="F21" s="8">
        <f t="shared" si="1"/>
        <v>270.10000000000002</v>
      </c>
      <c r="G21" s="9">
        <f t="shared" si="2"/>
        <v>54</v>
      </c>
      <c r="H21" s="9">
        <f t="shared" si="3"/>
        <v>324.10000000000002</v>
      </c>
      <c r="I21" s="1">
        <v>1</v>
      </c>
      <c r="J21" s="1">
        <v>5011</v>
      </c>
      <c r="K21" s="8">
        <f t="shared" si="4"/>
        <v>270.10000000000002</v>
      </c>
      <c r="L21" s="9">
        <f t="shared" si="5"/>
        <v>54</v>
      </c>
      <c r="M21" s="9">
        <f t="shared" si="6"/>
        <v>324.10000000000002</v>
      </c>
      <c r="N21" s="1">
        <v>1</v>
      </c>
      <c r="O21" s="1">
        <v>5011</v>
      </c>
      <c r="P21" s="8">
        <f t="shared" si="7"/>
        <v>270.10000000000002</v>
      </c>
      <c r="Q21" s="9">
        <f t="shared" si="8"/>
        <v>54</v>
      </c>
      <c r="R21" s="9">
        <f t="shared" si="9"/>
        <v>324.10000000000002</v>
      </c>
    </row>
    <row r="22" spans="1:18" ht="12" customHeight="1" x14ac:dyDescent="0.2">
      <c r="A22" s="5">
        <f t="shared" si="0"/>
        <v>17</v>
      </c>
      <c r="B22" s="6" t="s">
        <v>18</v>
      </c>
      <c r="C22" s="7">
        <v>40</v>
      </c>
      <c r="D22" s="1">
        <v>1</v>
      </c>
      <c r="E22" s="1">
        <v>5011</v>
      </c>
      <c r="F22" s="8">
        <f t="shared" si="1"/>
        <v>270.10000000000002</v>
      </c>
      <c r="G22" s="9">
        <f t="shared" si="2"/>
        <v>54</v>
      </c>
      <c r="H22" s="9">
        <f t="shared" si="3"/>
        <v>324.10000000000002</v>
      </c>
      <c r="I22" s="1">
        <v>1</v>
      </c>
      <c r="J22" s="1">
        <v>5011</v>
      </c>
      <c r="K22" s="8">
        <f t="shared" si="4"/>
        <v>270.10000000000002</v>
      </c>
      <c r="L22" s="9">
        <f t="shared" si="5"/>
        <v>54</v>
      </c>
      <c r="M22" s="9">
        <f t="shared" si="6"/>
        <v>324.10000000000002</v>
      </c>
      <c r="N22" s="1">
        <v>1</v>
      </c>
      <c r="O22" s="1">
        <v>5011</v>
      </c>
      <c r="P22" s="8">
        <f t="shared" si="7"/>
        <v>270.10000000000002</v>
      </c>
      <c r="Q22" s="9">
        <f t="shared" si="8"/>
        <v>54</v>
      </c>
      <c r="R22" s="9">
        <f t="shared" si="9"/>
        <v>324.10000000000002</v>
      </c>
    </row>
    <row r="23" spans="1:18" ht="12" customHeight="1" x14ac:dyDescent="0.2">
      <c r="A23" s="5">
        <f t="shared" si="0"/>
        <v>18</v>
      </c>
      <c r="B23" s="6" t="s">
        <v>19</v>
      </c>
      <c r="C23" s="7">
        <v>50</v>
      </c>
      <c r="D23" s="1">
        <v>1</v>
      </c>
      <c r="E23" s="1">
        <v>5011</v>
      </c>
      <c r="F23" s="8">
        <f t="shared" si="1"/>
        <v>270.10000000000002</v>
      </c>
      <c r="G23" s="9">
        <f t="shared" si="2"/>
        <v>54</v>
      </c>
      <c r="H23" s="9">
        <f t="shared" si="3"/>
        <v>324.10000000000002</v>
      </c>
      <c r="I23" s="1">
        <v>1</v>
      </c>
      <c r="J23" s="1">
        <v>5011</v>
      </c>
      <c r="K23" s="8">
        <f t="shared" si="4"/>
        <v>270.10000000000002</v>
      </c>
      <c r="L23" s="9">
        <f t="shared" si="5"/>
        <v>54</v>
      </c>
      <c r="M23" s="9">
        <f t="shared" si="6"/>
        <v>324.10000000000002</v>
      </c>
      <c r="N23" s="1">
        <v>1</v>
      </c>
      <c r="O23" s="1">
        <v>5011</v>
      </c>
      <c r="P23" s="8">
        <f t="shared" si="7"/>
        <v>270.10000000000002</v>
      </c>
      <c r="Q23" s="9">
        <f t="shared" si="8"/>
        <v>54</v>
      </c>
      <c r="R23" s="9">
        <f t="shared" si="9"/>
        <v>324.10000000000002</v>
      </c>
    </row>
    <row r="24" spans="1:18" ht="12" customHeight="1" x14ac:dyDescent="0.2">
      <c r="A24" s="5">
        <f t="shared" si="0"/>
        <v>19</v>
      </c>
      <c r="B24" s="6" t="s">
        <v>20</v>
      </c>
      <c r="C24" s="7">
        <v>63</v>
      </c>
      <c r="D24" s="1">
        <v>1</v>
      </c>
      <c r="E24" s="1">
        <v>5011</v>
      </c>
      <c r="F24" s="8">
        <f t="shared" si="1"/>
        <v>270.10000000000002</v>
      </c>
      <c r="G24" s="9">
        <f t="shared" si="2"/>
        <v>54</v>
      </c>
      <c r="H24" s="9">
        <f t="shared" si="3"/>
        <v>324.10000000000002</v>
      </c>
      <c r="I24" s="1">
        <v>1</v>
      </c>
      <c r="J24" s="1">
        <v>5011</v>
      </c>
      <c r="K24" s="8">
        <f t="shared" si="4"/>
        <v>270.10000000000002</v>
      </c>
      <c r="L24" s="9">
        <f t="shared" si="5"/>
        <v>54</v>
      </c>
      <c r="M24" s="9">
        <f t="shared" si="6"/>
        <v>324.10000000000002</v>
      </c>
      <c r="N24" s="1">
        <v>1</v>
      </c>
      <c r="O24" s="1">
        <v>5011</v>
      </c>
      <c r="P24" s="8">
        <f t="shared" si="7"/>
        <v>270.10000000000002</v>
      </c>
      <c r="Q24" s="9">
        <f t="shared" si="8"/>
        <v>54</v>
      </c>
      <c r="R24" s="9">
        <f t="shared" si="9"/>
        <v>324.10000000000002</v>
      </c>
    </row>
    <row r="25" spans="1:18" ht="12" customHeight="1" x14ac:dyDescent="0.2">
      <c r="A25" s="5">
        <f t="shared" si="0"/>
        <v>20</v>
      </c>
      <c r="B25" s="6" t="s">
        <v>21</v>
      </c>
      <c r="C25" s="7">
        <v>79</v>
      </c>
      <c r="D25" s="1">
        <v>1</v>
      </c>
      <c r="E25" s="1">
        <v>5011</v>
      </c>
      <c r="F25" s="8">
        <f t="shared" si="1"/>
        <v>270.10000000000002</v>
      </c>
      <c r="G25" s="9">
        <f t="shared" si="2"/>
        <v>54</v>
      </c>
      <c r="H25" s="9">
        <f t="shared" si="3"/>
        <v>324.10000000000002</v>
      </c>
      <c r="I25" s="1">
        <v>1</v>
      </c>
      <c r="J25" s="1">
        <v>5011</v>
      </c>
      <c r="K25" s="8">
        <f t="shared" si="4"/>
        <v>270.10000000000002</v>
      </c>
      <c r="L25" s="9">
        <f t="shared" si="5"/>
        <v>54</v>
      </c>
      <c r="M25" s="9">
        <f t="shared" si="6"/>
        <v>324.10000000000002</v>
      </c>
      <c r="N25" s="1">
        <v>1</v>
      </c>
      <c r="O25" s="1">
        <v>5011</v>
      </c>
      <c r="P25" s="8">
        <f t="shared" si="7"/>
        <v>270.10000000000002</v>
      </c>
      <c r="Q25" s="9">
        <f t="shared" si="8"/>
        <v>54</v>
      </c>
      <c r="R25" s="9">
        <f t="shared" si="9"/>
        <v>324.10000000000002</v>
      </c>
    </row>
    <row r="26" spans="1:18" ht="12" customHeight="1" x14ac:dyDescent="0.2">
      <c r="A26" s="5">
        <f t="shared" si="0"/>
        <v>21</v>
      </c>
      <c r="B26" s="6" t="s">
        <v>22</v>
      </c>
      <c r="C26" s="7">
        <v>63</v>
      </c>
      <c r="D26" s="1">
        <v>1</v>
      </c>
      <c r="E26" s="1">
        <v>5011</v>
      </c>
      <c r="F26" s="8">
        <f t="shared" si="1"/>
        <v>270.10000000000002</v>
      </c>
      <c r="G26" s="9">
        <f t="shared" si="2"/>
        <v>54</v>
      </c>
      <c r="H26" s="9">
        <f t="shared" si="3"/>
        <v>324.10000000000002</v>
      </c>
      <c r="I26" s="1">
        <v>1</v>
      </c>
      <c r="J26" s="1">
        <v>5011</v>
      </c>
      <c r="K26" s="8">
        <f t="shared" si="4"/>
        <v>270.10000000000002</v>
      </c>
      <c r="L26" s="9">
        <f t="shared" si="5"/>
        <v>54</v>
      </c>
      <c r="M26" s="9">
        <f t="shared" si="6"/>
        <v>324.10000000000002</v>
      </c>
      <c r="N26" s="1">
        <v>1</v>
      </c>
      <c r="O26" s="1">
        <v>5011</v>
      </c>
      <c r="P26" s="8">
        <f t="shared" si="7"/>
        <v>270.10000000000002</v>
      </c>
      <c r="Q26" s="9">
        <f t="shared" si="8"/>
        <v>54</v>
      </c>
      <c r="R26" s="9">
        <f t="shared" si="9"/>
        <v>324.10000000000002</v>
      </c>
    </row>
    <row r="27" spans="1:18" ht="12" customHeight="1" x14ac:dyDescent="0.2">
      <c r="A27" s="5">
        <f t="shared" si="0"/>
        <v>22</v>
      </c>
      <c r="B27" s="6" t="s">
        <v>23</v>
      </c>
      <c r="C27" s="7">
        <v>85</v>
      </c>
      <c r="D27" s="1">
        <v>1</v>
      </c>
      <c r="E27" s="1">
        <v>5011</v>
      </c>
      <c r="F27" s="8">
        <f t="shared" si="1"/>
        <v>270.10000000000002</v>
      </c>
      <c r="G27" s="9">
        <f t="shared" si="2"/>
        <v>54</v>
      </c>
      <c r="H27" s="9">
        <f t="shared" si="3"/>
        <v>324.10000000000002</v>
      </c>
      <c r="I27" s="1">
        <v>1</v>
      </c>
      <c r="J27" s="1">
        <v>5011</v>
      </c>
      <c r="K27" s="8">
        <f t="shared" si="4"/>
        <v>270.10000000000002</v>
      </c>
      <c r="L27" s="9">
        <f t="shared" si="5"/>
        <v>54</v>
      </c>
      <c r="M27" s="9">
        <f t="shared" si="6"/>
        <v>324.10000000000002</v>
      </c>
      <c r="N27" s="1">
        <v>1</v>
      </c>
      <c r="O27" s="1">
        <v>5011</v>
      </c>
      <c r="P27" s="8">
        <f t="shared" si="7"/>
        <v>270.10000000000002</v>
      </c>
      <c r="Q27" s="9">
        <f t="shared" si="8"/>
        <v>54</v>
      </c>
      <c r="R27" s="9">
        <f t="shared" si="9"/>
        <v>324.10000000000002</v>
      </c>
    </row>
    <row r="28" spans="1:18" ht="12" customHeight="1" x14ac:dyDescent="0.2">
      <c r="A28" s="5">
        <f t="shared" si="0"/>
        <v>23</v>
      </c>
      <c r="B28" s="6" t="s">
        <v>50</v>
      </c>
      <c r="C28" s="7">
        <v>307</v>
      </c>
      <c r="D28" s="1">
        <v>1</v>
      </c>
      <c r="E28" s="1">
        <v>5011</v>
      </c>
      <c r="F28" s="8">
        <f t="shared" si="1"/>
        <v>270.10000000000002</v>
      </c>
      <c r="G28" s="9">
        <f t="shared" si="2"/>
        <v>54</v>
      </c>
      <c r="H28" s="9">
        <f t="shared" si="3"/>
        <v>324.10000000000002</v>
      </c>
      <c r="I28" s="1">
        <v>1</v>
      </c>
      <c r="J28" s="1">
        <v>5011</v>
      </c>
      <c r="K28" s="8">
        <f t="shared" si="4"/>
        <v>270.10000000000002</v>
      </c>
      <c r="L28" s="9">
        <f t="shared" si="5"/>
        <v>54</v>
      </c>
      <c r="M28" s="9">
        <f t="shared" si="6"/>
        <v>324.10000000000002</v>
      </c>
      <c r="N28" s="1">
        <v>1</v>
      </c>
      <c r="O28" s="1">
        <v>5011</v>
      </c>
      <c r="P28" s="8">
        <f t="shared" si="7"/>
        <v>270.10000000000002</v>
      </c>
      <c r="Q28" s="9">
        <f t="shared" si="8"/>
        <v>54</v>
      </c>
      <c r="R28" s="9">
        <f t="shared" si="9"/>
        <v>324.10000000000002</v>
      </c>
    </row>
    <row r="29" spans="1:18" ht="12" customHeight="1" x14ac:dyDescent="0.2">
      <c r="A29" s="5">
        <f t="shared" si="0"/>
        <v>24</v>
      </c>
      <c r="B29" s="6" t="s">
        <v>24</v>
      </c>
      <c r="C29" s="7">
        <v>51</v>
      </c>
      <c r="D29" s="1">
        <v>1</v>
      </c>
      <c r="E29" s="1">
        <v>5011</v>
      </c>
      <c r="F29" s="8">
        <f t="shared" si="1"/>
        <v>270.10000000000002</v>
      </c>
      <c r="G29" s="9">
        <f t="shared" si="2"/>
        <v>54</v>
      </c>
      <c r="H29" s="9">
        <f t="shared" si="3"/>
        <v>324.10000000000002</v>
      </c>
      <c r="I29" s="1">
        <v>1</v>
      </c>
      <c r="J29" s="1">
        <v>5011</v>
      </c>
      <c r="K29" s="8">
        <f t="shared" si="4"/>
        <v>270.10000000000002</v>
      </c>
      <c r="L29" s="9">
        <f t="shared" si="5"/>
        <v>54</v>
      </c>
      <c r="M29" s="9">
        <f t="shared" si="6"/>
        <v>324.10000000000002</v>
      </c>
      <c r="N29" s="1">
        <v>1</v>
      </c>
      <c r="O29" s="1">
        <v>5011</v>
      </c>
      <c r="P29" s="8">
        <f t="shared" si="7"/>
        <v>270.10000000000002</v>
      </c>
      <c r="Q29" s="9">
        <f t="shared" si="8"/>
        <v>54</v>
      </c>
      <c r="R29" s="9">
        <f t="shared" si="9"/>
        <v>324.10000000000002</v>
      </c>
    </row>
    <row r="30" spans="1:18" ht="12" customHeight="1" x14ac:dyDescent="0.2">
      <c r="A30" s="5">
        <f t="shared" si="0"/>
        <v>25</v>
      </c>
      <c r="B30" s="6" t="s">
        <v>25</v>
      </c>
      <c r="C30" s="7">
        <v>71</v>
      </c>
      <c r="D30" s="1">
        <v>1</v>
      </c>
      <c r="E30" s="1">
        <v>5011</v>
      </c>
      <c r="F30" s="8">
        <f t="shared" si="1"/>
        <v>270.10000000000002</v>
      </c>
      <c r="G30" s="9">
        <f t="shared" si="2"/>
        <v>54</v>
      </c>
      <c r="H30" s="9">
        <f t="shared" si="3"/>
        <v>324.10000000000002</v>
      </c>
      <c r="I30" s="1">
        <v>1</v>
      </c>
      <c r="J30" s="1">
        <v>5011</v>
      </c>
      <c r="K30" s="8">
        <f t="shared" si="4"/>
        <v>270.10000000000002</v>
      </c>
      <c r="L30" s="9">
        <f t="shared" si="5"/>
        <v>54</v>
      </c>
      <c r="M30" s="9">
        <f t="shared" si="6"/>
        <v>324.10000000000002</v>
      </c>
      <c r="N30" s="1">
        <v>1</v>
      </c>
      <c r="O30" s="1">
        <v>5011</v>
      </c>
      <c r="P30" s="8">
        <f t="shared" si="7"/>
        <v>270.10000000000002</v>
      </c>
      <c r="Q30" s="9">
        <f t="shared" si="8"/>
        <v>54</v>
      </c>
      <c r="R30" s="9">
        <f t="shared" si="9"/>
        <v>324.10000000000002</v>
      </c>
    </row>
    <row r="31" spans="1:18" ht="12" customHeight="1" x14ac:dyDescent="0.2">
      <c r="A31" s="5">
        <f t="shared" si="0"/>
        <v>26</v>
      </c>
      <c r="B31" s="13" t="s">
        <v>26</v>
      </c>
      <c r="C31" s="7">
        <v>98</v>
      </c>
      <c r="D31" s="1">
        <v>1</v>
      </c>
      <c r="E31" s="1">
        <v>5011</v>
      </c>
      <c r="F31" s="8">
        <f t="shared" si="1"/>
        <v>270.10000000000002</v>
      </c>
      <c r="G31" s="9">
        <f t="shared" si="2"/>
        <v>54</v>
      </c>
      <c r="H31" s="9">
        <f t="shared" si="3"/>
        <v>324.10000000000002</v>
      </c>
      <c r="I31" s="1">
        <v>1</v>
      </c>
      <c r="J31" s="1">
        <v>5011</v>
      </c>
      <c r="K31" s="8">
        <f t="shared" si="4"/>
        <v>270.10000000000002</v>
      </c>
      <c r="L31" s="9">
        <f t="shared" si="5"/>
        <v>54</v>
      </c>
      <c r="M31" s="9">
        <f t="shared" si="6"/>
        <v>324.10000000000002</v>
      </c>
      <c r="N31" s="1">
        <v>1</v>
      </c>
      <c r="O31" s="1">
        <v>5011</v>
      </c>
      <c r="P31" s="8">
        <f t="shared" si="7"/>
        <v>270.10000000000002</v>
      </c>
      <c r="Q31" s="9">
        <f t="shared" si="8"/>
        <v>54</v>
      </c>
      <c r="R31" s="9">
        <f t="shared" si="9"/>
        <v>324.10000000000002</v>
      </c>
    </row>
    <row r="32" spans="1:18" ht="12" customHeight="1" x14ac:dyDescent="0.2">
      <c r="A32" s="5">
        <f t="shared" si="0"/>
        <v>27</v>
      </c>
      <c r="B32" s="6" t="s">
        <v>27</v>
      </c>
      <c r="C32" s="14">
        <v>105</v>
      </c>
      <c r="D32" s="1">
        <v>1</v>
      </c>
      <c r="E32" s="1">
        <v>5011</v>
      </c>
      <c r="F32" s="8">
        <f t="shared" si="1"/>
        <v>270.10000000000002</v>
      </c>
      <c r="G32" s="9">
        <f t="shared" si="2"/>
        <v>54</v>
      </c>
      <c r="H32" s="9">
        <f t="shared" si="3"/>
        <v>324.10000000000002</v>
      </c>
      <c r="I32" s="1">
        <v>1</v>
      </c>
      <c r="J32" s="1">
        <v>5011</v>
      </c>
      <c r="K32" s="8">
        <f t="shared" si="4"/>
        <v>270.10000000000002</v>
      </c>
      <c r="L32" s="9">
        <f t="shared" si="5"/>
        <v>54</v>
      </c>
      <c r="M32" s="9">
        <f t="shared" si="6"/>
        <v>324.10000000000002</v>
      </c>
      <c r="N32" s="1">
        <v>1</v>
      </c>
      <c r="O32" s="1">
        <v>5011</v>
      </c>
      <c r="P32" s="8">
        <f t="shared" si="7"/>
        <v>270.10000000000002</v>
      </c>
      <c r="Q32" s="9">
        <f t="shared" si="8"/>
        <v>54</v>
      </c>
      <c r="R32" s="9">
        <f t="shared" si="9"/>
        <v>324.10000000000002</v>
      </c>
    </row>
    <row r="33" spans="1:18" ht="12" customHeight="1" x14ac:dyDescent="0.2">
      <c r="A33" s="5">
        <f t="shared" si="0"/>
        <v>28</v>
      </c>
      <c r="B33" s="6" t="s">
        <v>28</v>
      </c>
      <c r="C33" s="7">
        <v>46</v>
      </c>
      <c r="D33" s="1">
        <v>1</v>
      </c>
      <c r="E33" s="1">
        <v>5011</v>
      </c>
      <c r="F33" s="8">
        <f t="shared" si="1"/>
        <v>270.10000000000002</v>
      </c>
      <c r="G33" s="9">
        <f t="shared" si="2"/>
        <v>54</v>
      </c>
      <c r="H33" s="9">
        <f t="shared" si="3"/>
        <v>324.10000000000002</v>
      </c>
      <c r="I33" s="1">
        <v>1</v>
      </c>
      <c r="J33" s="1">
        <v>5011</v>
      </c>
      <c r="K33" s="8">
        <f t="shared" si="4"/>
        <v>270.10000000000002</v>
      </c>
      <c r="L33" s="9">
        <f t="shared" si="5"/>
        <v>54</v>
      </c>
      <c r="M33" s="9">
        <f t="shared" si="6"/>
        <v>324.10000000000002</v>
      </c>
      <c r="N33" s="1">
        <v>1</v>
      </c>
      <c r="O33" s="1">
        <v>5011</v>
      </c>
      <c r="P33" s="8">
        <f t="shared" si="7"/>
        <v>270.10000000000002</v>
      </c>
      <c r="Q33" s="9">
        <f t="shared" si="8"/>
        <v>54</v>
      </c>
      <c r="R33" s="9">
        <f t="shared" si="9"/>
        <v>324.10000000000002</v>
      </c>
    </row>
    <row r="34" spans="1:18" ht="12" customHeight="1" x14ac:dyDescent="0.2">
      <c r="A34" s="5">
        <f t="shared" si="0"/>
        <v>29</v>
      </c>
      <c r="B34" s="6" t="s">
        <v>29</v>
      </c>
      <c r="C34" s="7">
        <v>128</v>
      </c>
      <c r="D34" s="1">
        <v>1</v>
      </c>
      <c r="E34" s="1">
        <v>5011</v>
      </c>
      <c r="F34" s="8">
        <f t="shared" si="1"/>
        <v>270.10000000000002</v>
      </c>
      <c r="G34" s="9">
        <f t="shared" si="2"/>
        <v>54</v>
      </c>
      <c r="H34" s="9">
        <f t="shared" si="3"/>
        <v>324.10000000000002</v>
      </c>
      <c r="I34" s="1">
        <v>1</v>
      </c>
      <c r="J34" s="1">
        <v>5011</v>
      </c>
      <c r="K34" s="8">
        <f t="shared" si="4"/>
        <v>270.10000000000002</v>
      </c>
      <c r="L34" s="9">
        <f t="shared" si="5"/>
        <v>54</v>
      </c>
      <c r="M34" s="9">
        <f t="shared" si="6"/>
        <v>324.10000000000002</v>
      </c>
      <c r="N34" s="1">
        <v>1</v>
      </c>
      <c r="O34" s="1">
        <v>5011</v>
      </c>
      <c r="P34" s="8">
        <f t="shared" si="7"/>
        <v>270.10000000000002</v>
      </c>
      <c r="Q34" s="9">
        <f t="shared" si="8"/>
        <v>54</v>
      </c>
      <c r="R34" s="9">
        <f t="shared" si="9"/>
        <v>324.10000000000002</v>
      </c>
    </row>
    <row r="35" spans="1:18" ht="12" customHeight="1" x14ac:dyDescent="0.2">
      <c r="A35" s="5">
        <f t="shared" si="0"/>
        <v>30</v>
      </c>
      <c r="B35" s="6" t="s">
        <v>30</v>
      </c>
      <c r="C35" s="7">
        <v>68</v>
      </c>
      <c r="D35" s="1">
        <v>1</v>
      </c>
      <c r="E35" s="1">
        <v>5011</v>
      </c>
      <c r="F35" s="8">
        <f t="shared" si="1"/>
        <v>270.10000000000002</v>
      </c>
      <c r="G35" s="9">
        <f t="shared" si="2"/>
        <v>54</v>
      </c>
      <c r="H35" s="9">
        <f t="shared" si="3"/>
        <v>324.10000000000002</v>
      </c>
      <c r="I35" s="1">
        <v>1</v>
      </c>
      <c r="J35" s="1">
        <v>5011</v>
      </c>
      <c r="K35" s="8">
        <f t="shared" si="4"/>
        <v>270.10000000000002</v>
      </c>
      <c r="L35" s="9">
        <f t="shared" si="5"/>
        <v>54</v>
      </c>
      <c r="M35" s="9">
        <f t="shared" si="6"/>
        <v>324.10000000000002</v>
      </c>
      <c r="N35" s="1">
        <v>1</v>
      </c>
      <c r="O35" s="1">
        <v>5011</v>
      </c>
      <c r="P35" s="8">
        <f t="shared" si="7"/>
        <v>270.10000000000002</v>
      </c>
      <c r="Q35" s="9">
        <f t="shared" si="8"/>
        <v>54</v>
      </c>
      <c r="R35" s="9">
        <f t="shared" si="9"/>
        <v>324.10000000000002</v>
      </c>
    </row>
    <row r="36" spans="1:18" ht="12" customHeight="1" x14ac:dyDescent="0.2">
      <c r="A36" s="5">
        <f t="shared" si="0"/>
        <v>31</v>
      </c>
      <c r="B36" s="6" t="s">
        <v>31</v>
      </c>
      <c r="C36" s="7">
        <v>90</v>
      </c>
      <c r="D36" s="1">
        <v>1</v>
      </c>
      <c r="E36" s="1">
        <v>5011</v>
      </c>
      <c r="F36" s="8">
        <f t="shared" si="1"/>
        <v>270.10000000000002</v>
      </c>
      <c r="G36" s="9">
        <f t="shared" si="2"/>
        <v>54</v>
      </c>
      <c r="H36" s="9">
        <f t="shared" si="3"/>
        <v>324.10000000000002</v>
      </c>
      <c r="I36" s="1">
        <v>1</v>
      </c>
      <c r="J36" s="1">
        <v>5011</v>
      </c>
      <c r="K36" s="8">
        <f t="shared" si="4"/>
        <v>270.10000000000002</v>
      </c>
      <c r="L36" s="9">
        <f t="shared" si="5"/>
        <v>54</v>
      </c>
      <c r="M36" s="9">
        <f t="shared" si="6"/>
        <v>324.10000000000002</v>
      </c>
      <c r="N36" s="1">
        <v>1</v>
      </c>
      <c r="O36" s="1">
        <v>5011</v>
      </c>
      <c r="P36" s="8">
        <f t="shared" si="7"/>
        <v>270.10000000000002</v>
      </c>
      <c r="Q36" s="9">
        <f t="shared" si="8"/>
        <v>54</v>
      </c>
      <c r="R36" s="9">
        <f t="shared" si="9"/>
        <v>324.10000000000002</v>
      </c>
    </row>
    <row r="37" spans="1:18" ht="12" customHeight="1" x14ac:dyDescent="0.2">
      <c r="A37" s="5">
        <f t="shared" si="0"/>
        <v>32</v>
      </c>
      <c r="B37" s="6" t="s">
        <v>32</v>
      </c>
      <c r="C37" s="7">
        <v>55</v>
      </c>
      <c r="D37" s="1">
        <v>1</v>
      </c>
      <c r="E37" s="1">
        <v>5011</v>
      </c>
      <c r="F37" s="8">
        <f t="shared" si="1"/>
        <v>270.10000000000002</v>
      </c>
      <c r="G37" s="9">
        <f t="shared" si="2"/>
        <v>54</v>
      </c>
      <c r="H37" s="9">
        <f t="shared" si="3"/>
        <v>324.10000000000002</v>
      </c>
      <c r="I37" s="1">
        <v>1</v>
      </c>
      <c r="J37" s="1">
        <v>5011</v>
      </c>
      <c r="K37" s="8">
        <f t="shared" si="4"/>
        <v>270.10000000000002</v>
      </c>
      <c r="L37" s="9">
        <f t="shared" si="5"/>
        <v>54</v>
      </c>
      <c r="M37" s="9">
        <f t="shared" si="6"/>
        <v>324.10000000000002</v>
      </c>
      <c r="N37" s="1">
        <v>1</v>
      </c>
      <c r="O37" s="1">
        <v>5011</v>
      </c>
      <c r="P37" s="8">
        <f t="shared" si="7"/>
        <v>270.10000000000002</v>
      </c>
      <c r="Q37" s="9">
        <f t="shared" si="8"/>
        <v>54</v>
      </c>
      <c r="R37" s="9">
        <f t="shared" si="9"/>
        <v>324.10000000000002</v>
      </c>
    </row>
    <row r="38" spans="1:18" ht="12" customHeight="1" x14ac:dyDescent="0.2">
      <c r="A38" s="5">
        <f t="shared" si="0"/>
        <v>33</v>
      </c>
      <c r="B38" s="6" t="s">
        <v>33</v>
      </c>
      <c r="C38" s="7">
        <v>59</v>
      </c>
      <c r="D38" s="1">
        <v>1</v>
      </c>
      <c r="E38" s="1">
        <v>5011</v>
      </c>
      <c r="F38" s="8">
        <f t="shared" si="1"/>
        <v>270.10000000000002</v>
      </c>
      <c r="G38" s="9">
        <f t="shared" si="2"/>
        <v>54</v>
      </c>
      <c r="H38" s="9">
        <f t="shared" si="3"/>
        <v>324.10000000000002</v>
      </c>
      <c r="I38" s="1">
        <v>1</v>
      </c>
      <c r="J38" s="1">
        <v>5011</v>
      </c>
      <c r="K38" s="8">
        <f t="shared" si="4"/>
        <v>270.10000000000002</v>
      </c>
      <c r="L38" s="9">
        <f t="shared" si="5"/>
        <v>54</v>
      </c>
      <c r="M38" s="9">
        <f t="shared" si="6"/>
        <v>324.10000000000002</v>
      </c>
      <c r="N38" s="1">
        <v>1</v>
      </c>
      <c r="O38" s="1">
        <v>5011</v>
      </c>
      <c r="P38" s="8">
        <f t="shared" si="7"/>
        <v>270.10000000000002</v>
      </c>
      <c r="Q38" s="9">
        <f t="shared" si="8"/>
        <v>54</v>
      </c>
      <c r="R38" s="9">
        <f t="shared" si="9"/>
        <v>324.10000000000002</v>
      </c>
    </row>
    <row r="39" spans="1:18" ht="12" customHeight="1" x14ac:dyDescent="0.2">
      <c r="A39" s="5">
        <f t="shared" si="0"/>
        <v>34</v>
      </c>
      <c r="B39" s="13" t="s">
        <v>34</v>
      </c>
      <c r="C39" s="7">
        <v>98</v>
      </c>
      <c r="D39" s="1">
        <v>1</v>
      </c>
      <c r="E39" s="1">
        <v>5011</v>
      </c>
      <c r="F39" s="8">
        <f t="shared" si="1"/>
        <v>270.10000000000002</v>
      </c>
      <c r="G39" s="9">
        <f t="shared" si="2"/>
        <v>54</v>
      </c>
      <c r="H39" s="9">
        <f t="shared" si="3"/>
        <v>324.10000000000002</v>
      </c>
      <c r="I39" s="1">
        <v>1</v>
      </c>
      <c r="J39" s="1">
        <v>5011</v>
      </c>
      <c r="K39" s="8">
        <f t="shared" si="4"/>
        <v>270.10000000000002</v>
      </c>
      <c r="L39" s="9">
        <f t="shared" si="5"/>
        <v>54</v>
      </c>
      <c r="M39" s="9">
        <f t="shared" si="6"/>
        <v>324.10000000000002</v>
      </c>
      <c r="N39" s="1">
        <v>1</v>
      </c>
      <c r="O39" s="1">
        <v>5011</v>
      </c>
      <c r="P39" s="8">
        <f t="shared" si="7"/>
        <v>270.10000000000002</v>
      </c>
      <c r="Q39" s="9">
        <f t="shared" si="8"/>
        <v>54</v>
      </c>
      <c r="R39" s="9">
        <f t="shared" si="9"/>
        <v>324.10000000000002</v>
      </c>
    </row>
    <row r="40" spans="1:18" ht="12" customHeight="1" x14ac:dyDescent="0.2">
      <c r="A40" s="5">
        <f t="shared" si="0"/>
        <v>35</v>
      </c>
      <c r="B40" s="6" t="s">
        <v>35</v>
      </c>
      <c r="C40" s="7">
        <v>28</v>
      </c>
      <c r="D40" s="1">
        <v>1</v>
      </c>
      <c r="E40" s="1">
        <v>5011</v>
      </c>
      <c r="F40" s="8">
        <f t="shared" si="1"/>
        <v>270.10000000000002</v>
      </c>
      <c r="G40" s="9">
        <f t="shared" si="2"/>
        <v>54</v>
      </c>
      <c r="H40" s="9">
        <f t="shared" si="3"/>
        <v>324.10000000000002</v>
      </c>
      <c r="I40" s="1">
        <v>1</v>
      </c>
      <c r="J40" s="1">
        <v>5011</v>
      </c>
      <c r="K40" s="8">
        <f t="shared" si="4"/>
        <v>270.10000000000002</v>
      </c>
      <c r="L40" s="9">
        <f t="shared" si="5"/>
        <v>54</v>
      </c>
      <c r="M40" s="9">
        <f t="shared" si="6"/>
        <v>324.10000000000002</v>
      </c>
      <c r="N40" s="1">
        <v>1</v>
      </c>
      <c r="O40" s="1">
        <v>5011</v>
      </c>
      <c r="P40" s="8">
        <f t="shared" si="7"/>
        <v>270.10000000000002</v>
      </c>
      <c r="Q40" s="9">
        <f t="shared" si="8"/>
        <v>54</v>
      </c>
      <c r="R40" s="9">
        <f t="shared" si="9"/>
        <v>324.10000000000002</v>
      </c>
    </row>
    <row r="41" spans="1:18" ht="12" customHeight="1" x14ac:dyDescent="0.2">
      <c r="A41" s="5">
        <f t="shared" si="0"/>
        <v>36</v>
      </c>
      <c r="B41" s="6" t="s">
        <v>36</v>
      </c>
      <c r="C41" s="14">
        <v>50</v>
      </c>
      <c r="D41" s="1">
        <v>1</v>
      </c>
      <c r="E41" s="1">
        <v>5011</v>
      </c>
      <c r="F41" s="8">
        <f t="shared" si="1"/>
        <v>270.10000000000002</v>
      </c>
      <c r="G41" s="9">
        <f t="shared" si="2"/>
        <v>54</v>
      </c>
      <c r="H41" s="9">
        <f t="shared" si="3"/>
        <v>324.10000000000002</v>
      </c>
      <c r="I41" s="1">
        <v>1</v>
      </c>
      <c r="J41" s="1">
        <v>5011</v>
      </c>
      <c r="K41" s="8">
        <f t="shared" si="4"/>
        <v>270.10000000000002</v>
      </c>
      <c r="L41" s="9">
        <f t="shared" si="5"/>
        <v>54</v>
      </c>
      <c r="M41" s="9">
        <f t="shared" si="6"/>
        <v>324.10000000000002</v>
      </c>
      <c r="N41" s="1">
        <v>1</v>
      </c>
      <c r="O41" s="1">
        <v>5011</v>
      </c>
      <c r="P41" s="8">
        <f t="shared" si="7"/>
        <v>270.10000000000002</v>
      </c>
      <c r="Q41" s="9">
        <f t="shared" si="8"/>
        <v>54</v>
      </c>
      <c r="R41" s="9">
        <f t="shared" si="9"/>
        <v>324.10000000000002</v>
      </c>
    </row>
    <row r="42" spans="1:18" ht="12" customHeight="1" x14ac:dyDescent="0.2">
      <c r="A42" s="5">
        <f t="shared" si="0"/>
        <v>37</v>
      </c>
      <c r="B42" s="6" t="s">
        <v>37</v>
      </c>
      <c r="C42" s="7">
        <v>87</v>
      </c>
      <c r="D42" s="1">
        <v>1</v>
      </c>
      <c r="E42" s="1">
        <v>5011</v>
      </c>
      <c r="F42" s="8">
        <f t="shared" si="1"/>
        <v>270.10000000000002</v>
      </c>
      <c r="G42" s="9">
        <f t="shared" si="2"/>
        <v>54</v>
      </c>
      <c r="H42" s="9">
        <f t="shared" si="3"/>
        <v>324.10000000000002</v>
      </c>
      <c r="I42" s="1">
        <v>1</v>
      </c>
      <c r="J42" s="1">
        <v>5011</v>
      </c>
      <c r="K42" s="8">
        <f t="shared" si="4"/>
        <v>270.10000000000002</v>
      </c>
      <c r="L42" s="9">
        <f t="shared" si="5"/>
        <v>54</v>
      </c>
      <c r="M42" s="9">
        <f t="shared" si="6"/>
        <v>324.10000000000002</v>
      </c>
      <c r="N42" s="1">
        <v>1</v>
      </c>
      <c r="O42" s="1">
        <v>5011</v>
      </c>
      <c r="P42" s="8">
        <f t="shared" si="7"/>
        <v>270.10000000000002</v>
      </c>
      <c r="Q42" s="9">
        <f t="shared" si="8"/>
        <v>54</v>
      </c>
      <c r="R42" s="9">
        <f t="shared" si="9"/>
        <v>324.10000000000002</v>
      </c>
    </row>
    <row r="43" spans="1:18" ht="12" customHeight="1" x14ac:dyDescent="0.2">
      <c r="A43" s="5">
        <f t="shared" si="0"/>
        <v>38</v>
      </c>
      <c r="B43" s="6" t="s">
        <v>38</v>
      </c>
      <c r="C43" s="7">
        <v>41</v>
      </c>
      <c r="D43" s="1">
        <v>1</v>
      </c>
      <c r="E43" s="1">
        <v>5011</v>
      </c>
      <c r="F43" s="8">
        <f t="shared" si="1"/>
        <v>270.10000000000002</v>
      </c>
      <c r="G43" s="9">
        <f t="shared" si="2"/>
        <v>54</v>
      </c>
      <c r="H43" s="9">
        <f t="shared" si="3"/>
        <v>324.10000000000002</v>
      </c>
      <c r="I43" s="1">
        <v>1</v>
      </c>
      <c r="J43" s="1">
        <v>5011</v>
      </c>
      <c r="K43" s="8">
        <f t="shared" si="4"/>
        <v>270.10000000000002</v>
      </c>
      <c r="L43" s="9">
        <f t="shared" si="5"/>
        <v>54</v>
      </c>
      <c r="M43" s="9">
        <f t="shared" si="6"/>
        <v>324.10000000000002</v>
      </c>
      <c r="N43" s="1">
        <v>1</v>
      </c>
      <c r="O43" s="1">
        <v>5011</v>
      </c>
      <c r="P43" s="8">
        <f t="shared" si="7"/>
        <v>270.10000000000002</v>
      </c>
      <c r="Q43" s="9">
        <f t="shared" si="8"/>
        <v>54</v>
      </c>
      <c r="R43" s="9">
        <f t="shared" si="9"/>
        <v>324.10000000000002</v>
      </c>
    </row>
    <row r="44" spans="1:18" ht="12" customHeight="1" x14ac:dyDescent="0.2">
      <c r="A44" s="5">
        <f t="shared" si="0"/>
        <v>39</v>
      </c>
      <c r="B44" s="6" t="s">
        <v>39</v>
      </c>
      <c r="C44" s="7">
        <v>79</v>
      </c>
      <c r="D44" s="1">
        <v>1</v>
      </c>
      <c r="E44" s="1">
        <v>5011</v>
      </c>
      <c r="F44" s="8">
        <f t="shared" si="1"/>
        <v>270.10000000000002</v>
      </c>
      <c r="G44" s="9">
        <f t="shared" si="2"/>
        <v>54</v>
      </c>
      <c r="H44" s="9">
        <f t="shared" si="3"/>
        <v>324.10000000000002</v>
      </c>
      <c r="I44" s="1">
        <v>1</v>
      </c>
      <c r="J44" s="1">
        <v>5011</v>
      </c>
      <c r="K44" s="8">
        <f t="shared" si="4"/>
        <v>270.10000000000002</v>
      </c>
      <c r="L44" s="9">
        <f t="shared" si="5"/>
        <v>54</v>
      </c>
      <c r="M44" s="9">
        <f t="shared" si="6"/>
        <v>324.10000000000002</v>
      </c>
      <c r="N44" s="1">
        <v>1</v>
      </c>
      <c r="O44" s="1">
        <v>5011</v>
      </c>
      <c r="P44" s="8">
        <f t="shared" si="7"/>
        <v>270.10000000000002</v>
      </c>
      <c r="Q44" s="9">
        <f t="shared" si="8"/>
        <v>54</v>
      </c>
      <c r="R44" s="9">
        <f t="shared" si="9"/>
        <v>324.10000000000002</v>
      </c>
    </row>
    <row r="45" spans="1:18" ht="12" customHeight="1" x14ac:dyDescent="0.2">
      <c r="A45" s="5">
        <f t="shared" si="0"/>
        <v>40</v>
      </c>
      <c r="B45" s="6" t="s">
        <v>40</v>
      </c>
      <c r="C45" s="7">
        <v>45</v>
      </c>
      <c r="D45" s="1">
        <v>1</v>
      </c>
      <c r="E45" s="1">
        <v>5011</v>
      </c>
      <c r="F45" s="8">
        <f t="shared" si="1"/>
        <v>270.10000000000002</v>
      </c>
      <c r="G45" s="9">
        <f t="shared" si="2"/>
        <v>54</v>
      </c>
      <c r="H45" s="9">
        <f t="shared" si="3"/>
        <v>324.10000000000002</v>
      </c>
      <c r="I45" s="1">
        <v>1</v>
      </c>
      <c r="J45" s="1">
        <v>5011</v>
      </c>
      <c r="K45" s="8">
        <f t="shared" si="4"/>
        <v>270.10000000000002</v>
      </c>
      <c r="L45" s="9">
        <f t="shared" si="5"/>
        <v>54</v>
      </c>
      <c r="M45" s="9">
        <f t="shared" si="6"/>
        <v>324.10000000000002</v>
      </c>
      <c r="N45" s="1">
        <v>1</v>
      </c>
      <c r="O45" s="1">
        <v>5011</v>
      </c>
      <c r="P45" s="8">
        <f t="shared" si="7"/>
        <v>270.10000000000002</v>
      </c>
      <c r="Q45" s="9">
        <f t="shared" si="8"/>
        <v>54</v>
      </c>
      <c r="R45" s="9">
        <f t="shared" si="9"/>
        <v>324.10000000000002</v>
      </c>
    </row>
    <row r="46" spans="1:18" ht="12" customHeight="1" x14ac:dyDescent="0.2">
      <c r="A46" s="5">
        <f t="shared" si="0"/>
        <v>41</v>
      </c>
      <c r="B46" s="6" t="s">
        <v>41</v>
      </c>
      <c r="C46" s="7">
        <v>99</v>
      </c>
      <c r="D46" s="1">
        <v>1</v>
      </c>
      <c r="E46" s="1">
        <v>5011</v>
      </c>
      <c r="F46" s="8">
        <f t="shared" si="1"/>
        <v>270.10000000000002</v>
      </c>
      <c r="G46" s="9">
        <f t="shared" si="2"/>
        <v>54</v>
      </c>
      <c r="H46" s="9">
        <f t="shared" si="3"/>
        <v>324.10000000000002</v>
      </c>
      <c r="I46" s="1">
        <v>1</v>
      </c>
      <c r="J46" s="1">
        <v>5011</v>
      </c>
      <c r="K46" s="8">
        <f t="shared" si="4"/>
        <v>270.10000000000002</v>
      </c>
      <c r="L46" s="9">
        <f t="shared" si="5"/>
        <v>54</v>
      </c>
      <c r="M46" s="9">
        <f t="shared" si="6"/>
        <v>324.10000000000002</v>
      </c>
      <c r="N46" s="1">
        <v>1</v>
      </c>
      <c r="O46" s="1">
        <v>5011</v>
      </c>
      <c r="P46" s="8">
        <f t="shared" si="7"/>
        <v>270.10000000000002</v>
      </c>
      <c r="Q46" s="9">
        <f t="shared" si="8"/>
        <v>54</v>
      </c>
      <c r="R46" s="9">
        <f t="shared" si="9"/>
        <v>324.10000000000002</v>
      </c>
    </row>
    <row r="47" spans="1:18" ht="12" customHeight="1" x14ac:dyDescent="0.2">
      <c r="A47" s="5">
        <f t="shared" si="0"/>
        <v>42</v>
      </c>
      <c r="B47" s="6" t="s">
        <v>42</v>
      </c>
      <c r="C47" s="7">
        <v>49</v>
      </c>
      <c r="D47" s="1">
        <v>1</v>
      </c>
      <c r="E47" s="1">
        <v>5011</v>
      </c>
      <c r="F47" s="8">
        <f t="shared" si="1"/>
        <v>270.10000000000002</v>
      </c>
      <c r="G47" s="9">
        <f t="shared" si="2"/>
        <v>54</v>
      </c>
      <c r="H47" s="9">
        <f t="shared" si="3"/>
        <v>324.10000000000002</v>
      </c>
      <c r="I47" s="1">
        <v>1</v>
      </c>
      <c r="J47" s="1">
        <v>5011</v>
      </c>
      <c r="K47" s="8">
        <f t="shared" si="4"/>
        <v>270.10000000000002</v>
      </c>
      <c r="L47" s="9">
        <f t="shared" si="5"/>
        <v>54</v>
      </c>
      <c r="M47" s="9">
        <f t="shared" si="6"/>
        <v>324.10000000000002</v>
      </c>
      <c r="N47" s="1">
        <v>1</v>
      </c>
      <c r="O47" s="1">
        <v>5011</v>
      </c>
      <c r="P47" s="8">
        <f t="shared" si="7"/>
        <v>270.10000000000002</v>
      </c>
      <c r="Q47" s="9">
        <f t="shared" si="8"/>
        <v>54</v>
      </c>
      <c r="R47" s="9">
        <f t="shared" si="9"/>
        <v>324.10000000000002</v>
      </c>
    </row>
    <row r="48" spans="1:18" ht="12.75" customHeight="1" x14ac:dyDescent="0.2">
      <c r="A48" s="5">
        <f t="shared" si="0"/>
        <v>43</v>
      </c>
      <c r="B48" s="15" t="s">
        <v>43</v>
      </c>
      <c r="C48" s="7">
        <v>61</v>
      </c>
      <c r="D48" s="1">
        <v>1</v>
      </c>
      <c r="E48" s="1">
        <v>5011</v>
      </c>
      <c r="F48" s="8">
        <f t="shared" si="1"/>
        <v>270.10000000000002</v>
      </c>
      <c r="G48" s="9">
        <f t="shared" si="2"/>
        <v>54</v>
      </c>
      <c r="H48" s="9">
        <f t="shared" si="3"/>
        <v>324.10000000000002</v>
      </c>
      <c r="I48" s="1">
        <v>1</v>
      </c>
      <c r="J48" s="1">
        <v>5011</v>
      </c>
      <c r="K48" s="8">
        <f t="shared" si="4"/>
        <v>270.10000000000002</v>
      </c>
      <c r="L48" s="9">
        <f t="shared" si="5"/>
        <v>54</v>
      </c>
      <c r="M48" s="9">
        <f t="shared" si="6"/>
        <v>324.10000000000002</v>
      </c>
      <c r="N48" s="1">
        <v>1</v>
      </c>
      <c r="O48" s="1">
        <v>5011</v>
      </c>
      <c r="P48" s="8">
        <f t="shared" si="7"/>
        <v>270.10000000000002</v>
      </c>
      <c r="Q48" s="9">
        <f t="shared" si="8"/>
        <v>54</v>
      </c>
      <c r="R48" s="9">
        <f t="shared" si="9"/>
        <v>324.10000000000002</v>
      </c>
    </row>
    <row r="49" spans="1:18" ht="15" x14ac:dyDescent="0.25">
      <c r="A49" s="52" t="s">
        <v>44</v>
      </c>
      <c r="B49" s="52"/>
      <c r="C49" s="16">
        <f t="shared" ref="C49" si="10">SUM(C6:C48)</f>
        <v>4066</v>
      </c>
      <c r="D49" s="16">
        <f t="shared" ref="D49" si="11">SUM(D6:D48)</f>
        <v>44</v>
      </c>
      <c r="E49" s="17"/>
      <c r="F49" s="18">
        <f t="shared" ref="F49" si="12">SUM(F6:F48)</f>
        <v>11884.400000000009</v>
      </c>
      <c r="G49" s="19">
        <f>SUM(G6:G48)</f>
        <v>2376</v>
      </c>
      <c r="H49" s="20">
        <f>SUM(H6:H48)</f>
        <v>14260.400000000011</v>
      </c>
      <c r="I49" s="16">
        <f t="shared" ref="I49" si="13">SUM(I6:I48)</f>
        <v>44</v>
      </c>
      <c r="J49" s="17"/>
      <c r="K49" s="18">
        <f t="shared" ref="K49" si="14">SUM(K6:K48)</f>
        <v>11884.400000000009</v>
      </c>
      <c r="L49" s="19">
        <f>SUM(L6:L48)</f>
        <v>2376</v>
      </c>
      <c r="M49" s="20">
        <f>SUM(M6:M48)</f>
        <v>14260.400000000011</v>
      </c>
      <c r="N49" s="16">
        <f t="shared" ref="N49" si="15">SUM(N6:N48)</f>
        <v>44</v>
      </c>
      <c r="O49" s="17"/>
      <c r="P49" s="18">
        <f t="shared" ref="P49" si="16">SUM(P6:P48)</f>
        <v>11884.400000000009</v>
      </c>
      <c r="Q49" s="19">
        <f>SUM(Q6:Q48)</f>
        <v>2376</v>
      </c>
      <c r="R49" s="20">
        <f>SUM(R6:R48)</f>
        <v>14260.400000000011</v>
      </c>
    </row>
    <row r="51" spans="1:18" hidden="1" x14ac:dyDescent="0.2">
      <c r="D51" s="2" t="s">
        <v>104</v>
      </c>
    </row>
    <row r="52" spans="1:18" hidden="1" x14ac:dyDescent="0.2">
      <c r="B52" s="28" t="s">
        <v>49</v>
      </c>
      <c r="C52" s="29"/>
      <c r="D52" s="30">
        <v>9006037.8000000007</v>
      </c>
      <c r="E52" s="30">
        <v>3634277.5</v>
      </c>
      <c r="F52" s="30">
        <f>D52+14260.4</f>
        <v>9020298.2000000011</v>
      </c>
      <c r="G52" s="30">
        <f>E52+14260.4</f>
        <v>3648537.9</v>
      </c>
    </row>
    <row r="53" spans="1:18" hidden="1" x14ac:dyDescent="0.2">
      <c r="B53" s="28" t="s">
        <v>51</v>
      </c>
      <c r="C53" s="29"/>
      <c r="D53" s="30">
        <v>8727033.3000000007</v>
      </c>
      <c r="E53" s="30">
        <v>3411621.6</v>
      </c>
      <c r="F53" s="30">
        <f t="shared" ref="F53:F58" si="17">D53+14260.4</f>
        <v>8741293.7000000011</v>
      </c>
      <c r="G53" s="30">
        <f t="shared" ref="G53:G58" si="18">E53+14260.4</f>
        <v>3425882</v>
      </c>
    </row>
    <row r="54" spans="1:18" hidden="1" x14ac:dyDescent="0.2">
      <c r="B54" s="28" t="s">
        <v>96</v>
      </c>
      <c r="C54" s="29"/>
      <c r="D54" s="30">
        <v>8997681.5</v>
      </c>
      <c r="E54" s="30">
        <v>3602919</v>
      </c>
      <c r="F54" s="30">
        <f t="shared" si="17"/>
        <v>9011941.9000000004</v>
      </c>
      <c r="G54" s="30">
        <f t="shared" si="18"/>
        <v>3617179.4</v>
      </c>
    </row>
    <row r="55" spans="1:18" hidden="1" x14ac:dyDescent="0.2">
      <c r="B55" s="28" t="s">
        <v>99</v>
      </c>
      <c r="C55" s="29"/>
      <c r="D55" s="30">
        <v>10695345</v>
      </c>
      <c r="E55" s="30">
        <v>4058840</v>
      </c>
      <c r="F55" s="30">
        <f t="shared" si="17"/>
        <v>10709605.4</v>
      </c>
      <c r="G55" s="30">
        <f t="shared" si="18"/>
        <v>4073100.4</v>
      </c>
    </row>
    <row r="56" spans="1:18" hidden="1" x14ac:dyDescent="0.2">
      <c r="B56" s="28" t="s">
        <v>100</v>
      </c>
      <c r="C56" s="29"/>
      <c r="D56" s="30">
        <v>12306133.800000001</v>
      </c>
      <c r="E56" s="30">
        <v>4144845.6</v>
      </c>
      <c r="F56" s="30">
        <f t="shared" si="17"/>
        <v>12320394.200000001</v>
      </c>
      <c r="G56" s="30">
        <f t="shared" si="18"/>
        <v>4159106</v>
      </c>
    </row>
    <row r="57" spans="1:18" hidden="1" x14ac:dyDescent="0.2">
      <c r="B57" s="28" t="s">
        <v>101</v>
      </c>
      <c r="C57" s="29"/>
      <c r="D57" s="30">
        <v>13491816.9</v>
      </c>
      <c r="E57" s="30">
        <v>4226274.2</v>
      </c>
      <c r="F57" s="30">
        <f t="shared" si="17"/>
        <v>13506077.300000001</v>
      </c>
      <c r="G57" s="30">
        <f t="shared" si="18"/>
        <v>4240534.6000000006</v>
      </c>
    </row>
    <row r="58" spans="1:18" hidden="1" x14ac:dyDescent="0.2">
      <c r="B58" s="28" t="s">
        <v>102</v>
      </c>
      <c r="C58" s="29"/>
      <c r="D58" s="30">
        <v>14645154.800000001</v>
      </c>
      <c r="E58" s="30">
        <v>4272726</v>
      </c>
      <c r="F58" s="30">
        <f t="shared" si="17"/>
        <v>14659415.200000001</v>
      </c>
      <c r="G58" s="30">
        <f t="shared" si="18"/>
        <v>4286986.4000000004</v>
      </c>
    </row>
    <row r="59" spans="1:18" hidden="1" x14ac:dyDescent="0.2">
      <c r="B59" s="28" t="s">
        <v>103</v>
      </c>
      <c r="C59" s="29"/>
      <c r="D59" s="30">
        <f>SUM(D52:D58)</f>
        <v>77869203.100000009</v>
      </c>
      <c r="E59" s="30">
        <f t="shared" ref="E59:G59" si="19">SUM(E52:E58)</f>
        <v>27351503.899999999</v>
      </c>
      <c r="F59" s="30">
        <f t="shared" si="19"/>
        <v>77969025.900000006</v>
      </c>
      <c r="G59" s="30">
        <f t="shared" si="19"/>
        <v>27451326.700000003</v>
      </c>
    </row>
    <row r="60" spans="1:18" hidden="1" x14ac:dyDescent="0.2">
      <c r="D60" s="2">
        <v>77869203.099999994</v>
      </c>
    </row>
    <row r="61" spans="1:18" hidden="1" x14ac:dyDescent="0.2">
      <c r="D61" s="27">
        <f>D59-D60</f>
        <v>0</v>
      </c>
    </row>
    <row r="62" spans="1:18" hidden="1" x14ac:dyDescent="0.2"/>
    <row r="63" spans="1:18" hidden="1" x14ac:dyDescent="0.2"/>
  </sheetData>
  <mergeCells count="23">
    <mergeCell ref="A49:B49"/>
    <mergeCell ref="D3:H3"/>
    <mergeCell ref="H4:H5"/>
    <mergeCell ref="D4:D5"/>
    <mergeCell ref="E4:E5"/>
    <mergeCell ref="F4:F5"/>
    <mergeCell ref="G4:G5"/>
    <mergeCell ref="A3:A5"/>
    <mergeCell ref="B3:B5"/>
    <mergeCell ref="C4:C5"/>
    <mergeCell ref="A1:R1"/>
    <mergeCell ref="N3:R3"/>
    <mergeCell ref="N4:N5"/>
    <mergeCell ref="O4:O5"/>
    <mergeCell ref="P4:P5"/>
    <mergeCell ref="Q4:Q5"/>
    <mergeCell ref="R4:R5"/>
    <mergeCell ref="I4:I5"/>
    <mergeCell ref="J4:J5"/>
    <mergeCell ref="K4:K5"/>
    <mergeCell ref="I3:M3"/>
    <mergeCell ref="L4:L5"/>
    <mergeCell ref="M4:M5"/>
  </mergeCells>
  <printOptions horizontalCentered="1" gridLines="1"/>
  <pageMargins left="0" right="0" top="0.39370078740157483" bottom="0" header="0" footer="0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pane xSplit="2" ySplit="5" topLeftCell="D41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ColWidth="16" defaultRowHeight="12.75" x14ac:dyDescent="0.2"/>
  <cols>
    <col min="1" max="1" width="3.85546875" style="21" customWidth="1"/>
    <col min="2" max="2" width="22.140625" style="22" customWidth="1"/>
    <col min="3" max="3" width="12" style="21" hidden="1" customWidth="1"/>
    <col min="4" max="4" width="13.140625" style="2" customWidth="1"/>
    <col min="5" max="5" width="16" style="2"/>
    <col min="6" max="6" width="14.140625" style="2" customWidth="1"/>
    <col min="7" max="7" width="21.42578125" style="2" customWidth="1"/>
    <col min="8" max="8" width="17.5703125" style="2" customWidth="1"/>
    <col min="9" max="9" width="13.140625" style="2" customWidth="1"/>
    <col min="10" max="10" width="16" style="2"/>
    <col min="11" max="11" width="14.140625" style="2" customWidth="1"/>
    <col min="12" max="12" width="21.42578125" style="2" customWidth="1"/>
    <col min="13" max="13" width="16.5703125" style="2" customWidth="1"/>
    <col min="14" max="14" width="13.140625" style="2" customWidth="1"/>
    <col min="15" max="15" width="16" style="2"/>
    <col min="16" max="16" width="14.140625" style="2" customWidth="1"/>
    <col min="17" max="17" width="21.42578125" style="2" customWidth="1"/>
    <col min="18" max="18" width="18.5703125" style="2" customWidth="1"/>
    <col min="19" max="16384" width="16" style="2"/>
  </cols>
  <sheetData>
    <row r="1" spans="1:18" ht="33.75" customHeight="1" x14ac:dyDescent="0.25">
      <c r="A1" s="67" t="s">
        <v>105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18" x14ac:dyDescent="0.2">
      <c r="A2" s="3"/>
      <c r="B2" s="3"/>
      <c r="C2" s="3"/>
    </row>
    <row r="3" spans="1:18" ht="12.75" customHeight="1" x14ac:dyDescent="0.2">
      <c r="A3" s="61" t="s">
        <v>0</v>
      </c>
      <c r="B3" s="61" t="s">
        <v>46</v>
      </c>
      <c r="C3" s="31" t="s">
        <v>48</v>
      </c>
      <c r="D3" s="64" t="s">
        <v>51</v>
      </c>
      <c r="E3" s="65"/>
      <c r="F3" s="65"/>
      <c r="G3" s="65"/>
      <c r="H3" s="66"/>
      <c r="I3" s="64" t="s">
        <v>96</v>
      </c>
      <c r="J3" s="65"/>
      <c r="K3" s="65"/>
      <c r="L3" s="65"/>
      <c r="M3" s="66"/>
      <c r="N3" s="64" t="s">
        <v>99</v>
      </c>
      <c r="O3" s="65"/>
      <c r="P3" s="65"/>
      <c r="Q3" s="65"/>
      <c r="R3" s="66"/>
    </row>
    <row r="4" spans="1:18" ht="12.75" customHeight="1" x14ac:dyDescent="0.2">
      <c r="A4" s="61"/>
      <c r="B4" s="61"/>
      <c r="C4" s="53" t="s">
        <v>52</v>
      </c>
      <c r="D4" s="59" t="s">
        <v>63</v>
      </c>
      <c r="E4" s="59" t="s">
        <v>47</v>
      </c>
      <c r="F4" s="59" t="s">
        <v>94</v>
      </c>
      <c r="G4" s="59" t="s">
        <v>68</v>
      </c>
      <c r="H4" s="57" t="s">
        <v>98</v>
      </c>
      <c r="I4" s="59" t="s">
        <v>63</v>
      </c>
      <c r="J4" s="59" t="s">
        <v>95</v>
      </c>
      <c r="K4" s="59" t="s">
        <v>94</v>
      </c>
      <c r="L4" s="59" t="s">
        <v>68</v>
      </c>
      <c r="M4" s="57" t="s">
        <v>98</v>
      </c>
      <c r="N4" s="59" t="s">
        <v>63</v>
      </c>
      <c r="O4" s="59" t="s">
        <v>95</v>
      </c>
      <c r="P4" s="59" t="s">
        <v>94</v>
      </c>
      <c r="Q4" s="59" t="s">
        <v>68</v>
      </c>
      <c r="R4" s="57" t="s">
        <v>98</v>
      </c>
    </row>
    <row r="5" spans="1:18" ht="153" customHeight="1" x14ac:dyDescent="0.2">
      <c r="A5" s="61"/>
      <c r="B5" s="61"/>
      <c r="C5" s="54"/>
      <c r="D5" s="60"/>
      <c r="E5" s="60"/>
      <c r="F5" s="60"/>
      <c r="G5" s="60"/>
      <c r="H5" s="58"/>
      <c r="I5" s="60"/>
      <c r="J5" s="60"/>
      <c r="K5" s="60"/>
      <c r="L5" s="60"/>
      <c r="M5" s="58"/>
      <c r="N5" s="60"/>
      <c r="O5" s="60"/>
      <c r="P5" s="60"/>
      <c r="Q5" s="60"/>
      <c r="R5" s="58"/>
    </row>
    <row r="6" spans="1:18" ht="12" customHeight="1" x14ac:dyDescent="0.2">
      <c r="A6" s="5">
        <v>1</v>
      </c>
      <c r="B6" s="6" t="s">
        <v>1</v>
      </c>
      <c r="C6" s="7">
        <v>161</v>
      </c>
      <c r="D6" s="1">
        <v>1</v>
      </c>
      <c r="E6" s="1">
        <v>5012</v>
      </c>
      <c r="F6" s="8">
        <f>ROUND((E6*36*1.15*1.302*D6)/1000,1)</f>
        <v>270.2</v>
      </c>
      <c r="G6" s="9">
        <f>ROUND(F6*0.2,1)</f>
        <v>54</v>
      </c>
      <c r="H6" s="9">
        <f>SUM(F6+G6)</f>
        <v>324.2</v>
      </c>
      <c r="I6" s="1">
        <v>1</v>
      </c>
      <c r="J6" s="1">
        <v>5012</v>
      </c>
      <c r="K6" s="8">
        <f>ROUND((J6*36*1.15*1.302*I6)/1000,1)</f>
        <v>270.2</v>
      </c>
      <c r="L6" s="9">
        <f>ROUND(K6*0.2,1)</f>
        <v>54</v>
      </c>
      <c r="M6" s="9">
        <f>SUM(K6+L6)</f>
        <v>324.2</v>
      </c>
      <c r="N6" s="1">
        <v>1</v>
      </c>
      <c r="O6" s="1">
        <v>5012</v>
      </c>
      <c r="P6" s="8">
        <f>ROUND((O6*36*1.15*1.302*N6)/1000,1)</f>
        <v>270.2</v>
      </c>
      <c r="Q6" s="9">
        <f>ROUND(P6*0.2,1)</f>
        <v>54</v>
      </c>
      <c r="R6" s="9">
        <f>SUM(P6+Q6)</f>
        <v>324.2</v>
      </c>
    </row>
    <row r="7" spans="1:18" ht="12" customHeight="1" x14ac:dyDescent="0.2">
      <c r="A7" s="5">
        <f t="shared" ref="A7:A48" si="0">A6+1</f>
        <v>2</v>
      </c>
      <c r="B7" s="6" t="s">
        <v>2</v>
      </c>
      <c r="C7" s="7">
        <v>56</v>
      </c>
      <c r="D7" s="1">
        <v>1</v>
      </c>
      <c r="E7" s="1">
        <v>5012</v>
      </c>
      <c r="F7" s="8">
        <f t="shared" ref="F7:F48" si="1">ROUND((E7*36*1.15*1.302*D7)/1000,1)</f>
        <v>270.2</v>
      </c>
      <c r="G7" s="9">
        <f t="shared" ref="G7:G48" si="2">ROUND(F7*0.2,1)</f>
        <v>54</v>
      </c>
      <c r="H7" s="9">
        <f t="shared" ref="H7:H48" si="3">SUM(F7+G7)</f>
        <v>324.2</v>
      </c>
      <c r="I7" s="1">
        <v>1</v>
      </c>
      <c r="J7" s="1">
        <v>5012</v>
      </c>
      <c r="K7" s="8">
        <f t="shared" ref="K7:K48" si="4">ROUND((J7*36*1.15*1.302*I7)/1000,1)</f>
        <v>270.2</v>
      </c>
      <c r="L7" s="9">
        <f t="shared" ref="L7:L48" si="5">ROUND(K7*0.2,1)</f>
        <v>54</v>
      </c>
      <c r="M7" s="9">
        <f t="shared" ref="M7:M48" si="6">SUM(K7+L7)</f>
        <v>324.2</v>
      </c>
      <c r="N7" s="1">
        <v>1</v>
      </c>
      <c r="O7" s="1">
        <v>5012</v>
      </c>
      <c r="P7" s="8">
        <f t="shared" ref="P7:P48" si="7">ROUND((O7*36*1.15*1.302*N7)/1000,1)</f>
        <v>270.2</v>
      </c>
      <c r="Q7" s="9">
        <f t="shared" ref="Q7:Q48" si="8">ROUND(P7*0.2,1)</f>
        <v>54</v>
      </c>
      <c r="R7" s="9">
        <f t="shared" ref="R7:R48" si="9">SUM(P7+Q7)</f>
        <v>324.2</v>
      </c>
    </row>
    <row r="8" spans="1:18" ht="12" customHeight="1" x14ac:dyDescent="0.2">
      <c r="A8" s="5">
        <f t="shared" si="0"/>
        <v>3</v>
      </c>
      <c r="B8" s="6" t="s">
        <v>3</v>
      </c>
      <c r="C8" s="7">
        <v>84</v>
      </c>
      <c r="D8" s="1">
        <v>1</v>
      </c>
      <c r="E8" s="1">
        <v>5012</v>
      </c>
      <c r="F8" s="8">
        <f t="shared" si="1"/>
        <v>270.2</v>
      </c>
      <c r="G8" s="9">
        <f t="shared" si="2"/>
        <v>54</v>
      </c>
      <c r="H8" s="9">
        <f t="shared" si="3"/>
        <v>324.2</v>
      </c>
      <c r="I8" s="1">
        <v>1</v>
      </c>
      <c r="J8" s="1">
        <v>5012</v>
      </c>
      <c r="K8" s="8">
        <f t="shared" si="4"/>
        <v>270.2</v>
      </c>
      <c r="L8" s="9">
        <f t="shared" si="5"/>
        <v>54</v>
      </c>
      <c r="M8" s="9">
        <f t="shared" si="6"/>
        <v>324.2</v>
      </c>
      <c r="N8" s="1">
        <v>1</v>
      </c>
      <c r="O8" s="1">
        <v>5012</v>
      </c>
      <c r="P8" s="8">
        <f t="shared" si="7"/>
        <v>270.2</v>
      </c>
      <c r="Q8" s="9">
        <f t="shared" si="8"/>
        <v>54</v>
      </c>
      <c r="R8" s="9">
        <f t="shared" si="9"/>
        <v>324.2</v>
      </c>
    </row>
    <row r="9" spans="1:18" ht="12" customHeight="1" x14ac:dyDescent="0.2">
      <c r="A9" s="5">
        <f t="shared" si="0"/>
        <v>4</v>
      </c>
      <c r="B9" s="6" t="s">
        <v>4</v>
      </c>
      <c r="C9" s="7">
        <v>81</v>
      </c>
      <c r="D9" s="1">
        <v>1</v>
      </c>
      <c r="E9" s="1">
        <v>5012</v>
      </c>
      <c r="F9" s="8">
        <f t="shared" si="1"/>
        <v>270.2</v>
      </c>
      <c r="G9" s="9">
        <f t="shared" si="2"/>
        <v>54</v>
      </c>
      <c r="H9" s="9">
        <f t="shared" si="3"/>
        <v>324.2</v>
      </c>
      <c r="I9" s="1">
        <v>1</v>
      </c>
      <c r="J9" s="1">
        <v>5012</v>
      </c>
      <c r="K9" s="8">
        <f t="shared" si="4"/>
        <v>270.2</v>
      </c>
      <c r="L9" s="9">
        <f t="shared" si="5"/>
        <v>54</v>
      </c>
      <c r="M9" s="9">
        <f t="shared" si="6"/>
        <v>324.2</v>
      </c>
      <c r="N9" s="1">
        <v>1</v>
      </c>
      <c r="O9" s="1">
        <v>5012</v>
      </c>
      <c r="P9" s="8">
        <f t="shared" si="7"/>
        <v>270.2</v>
      </c>
      <c r="Q9" s="9">
        <f t="shared" si="8"/>
        <v>54</v>
      </c>
      <c r="R9" s="9">
        <f t="shared" si="9"/>
        <v>324.2</v>
      </c>
    </row>
    <row r="10" spans="1:18" ht="12" customHeight="1" x14ac:dyDescent="0.2">
      <c r="A10" s="5">
        <f t="shared" si="0"/>
        <v>5</v>
      </c>
      <c r="B10" s="6" t="s">
        <v>5</v>
      </c>
      <c r="C10" s="7">
        <v>83</v>
      </c>
      <c r="D10" s="1">
        <v>1</v>
      </c>
      <c r="E10" s="1">
        <v>5012</v>
      </c>
      <c r="F10" s="8">
        <f t="shared" si="1"/>
        <v>270.2</v>
      </c>
      <c r="G10" s="9">
        <f t="shared" si="2"/>
        <v>54</v>
      </c>
      <c r="H10" s="9">
        <f t="shared" si="3"/>
        <v>324.2</v>
      </c>
      <c r="I10" s="1">
        <v>1</v>
      </c>
      <c r="J10" s="1">
        <v>5012</v>
      </c>
      <c r="K10" s="8">
        <f t="shared" si="4"/>
        <v>270.2</v>
      </c>
      <c r="L10" s="9">
        <f t="shared" si="5"/>
        <v>54</v>
      </c>
      <c r="M10" s="9">
        <f t="shared" si="6"/>
        <v>324.2</v>
      </c>
      <c r="N10" s="1">
        <v>1</v>
      </c>
      <c r="O10" s="1">
        <v>5012</v>
      </c>
      <c r="P10" s="8">
        <f t="shared" si="7"/>
        <v>270.2</v>
      </c>
      <c r="Q10" s="9">
        <f t="shared" si="8"/>
        <v>54</v>
      </c>
      <c r="R10" s="9">
        <f t="shared" si="9"/>
        <v>324.2</v>
      </c>
    </row>
    <row r="11" spans="1:18" ht="12" customHeight="1" x14ac:dyDescent="0.2">
      <c r="A11" s="5">
        <f t="shared" si="0"/>
        <v>6</v>
      </c>
      <c r="B11" s="6" t="s">
        <v>6</v>
      </c>
      <c r="C11" s="7">
        <v>305</v>
      </c>
      <c r="D11" s="1">
        <v>2</v>
      </c>
      <c r="E11" s="1">
        <v>5012</v>
      </c>
      <c r="F11" s="8">
        <f t="shared" si="1"/>
        <v>540.29999999999995</v>
      </c>
      <c r="G11" s="9">
        <f t="shared" si="2"/>
        <v>108.1</v>
      </c>
      <c r="H11" s="9">
        <f t="shared" si="3"/>
        <v>648.4</v>
      </c>
      <c r="I11" s="1">
        <v>2</v>
      </c>
      <c r="J11" s="1">
        <v>5012</v>
      </c>
      <c r="K11" s="8">
        <f t="shared" si="4"/>
        <v>540.29999999999995</v>
      </c>
      <c r="L11" s="9">
        <f t="shared" si="5"/>
        <v>108.1</v>
      </c>
      <c r="M11" s="9">
        <f t="shared" si="6"/>
        <v>648.4</v>
      </c>
      <c r="N11" s="1">
        <v>2</v>
      </c>
      <c r="O11" s="1">
        <v>5012</v>
      </c>
      <c r="P11" s="8">
        <f t="shared" si="7"/>
        <v>540.29999999999995</v>
      </c>
      <c r="Q11" s="9">
        <f t="shared" si="8"/>
        <v>108.1</v>
      </c>
      <c r="R11" s="9">
        <f t="shared" si="9"/>
        <v>648.4</v>
      </c>
    </row>
    <row r="12" spans="1:18" ht="12" customHeight="1" x14ac:dyDescent="0.2">
      <c r="A12" s="5">
        <f t="shared" si="0"/>
        <v>7</v>
      </c>
      <c r="B12" s="6" t="s">
        <v>7</v>
      </c>
      <c r="C12" s="7">
        <v>316</v>
      </c>
      <c r="D12" s="1">
        <v>1</v>
      </c>
      <c r="E12" s="1">
        <v>5012</v>
      </c>
      <c r="F12" s="8">
        <f t="shared" si="1"/>
        <v>270.2</v>
      </c>
      <c r="G12" s="9">
        <f t="shared" si="2"/>
        <v>54</v>
      </c>
      <c r="H12" s="9">
        <f t="shared" si="3"/>
        <v>324.2</v>
      </c>
      <c r="I12" s="1">
        <v>1</v>
      </c>
      <c r="J12" s="1">
        <v>5012</v>
      </c>
      <c r="K12" s="8">
        <f t="shared" si="4"/>
        <v>270.2</v>
      </c>
      <c r="L12" s="9">
        <f t="shared" si="5"/>
        <v>54</v>
      </c>
      <c r="M12" s="9">
        <f t="shared" si="6"/>
        <v>324.2</v>
      </c>
      <c r="N12" s="1">
        <v>1</v>
      </c>
      <c r="O12" s="1">
        <v>5012</v>
      </c>
      <c r="P12" s="8">
        <f t="shared" si="7"/>
        <v>270.2</v>
      </c>
      <c r="Q12" s="9">
        <f t="shared" si="8"/>
        <v>54</v>
      </c>
      <c r="R12" s="9">
        <f t="shared" si="9"/>
        <v>324.2</v>
      </c>
    </row>
    <row r="13" spans="1:18" ht="12" customHeight="1" x14ac:dyDescent="0.2">
      <c r="A13" s="5">
        <f t="shared" si="0"/>
        <v>8</v>
      </c>
      <c r="B13" s="6" t="s">
        <v>8</v>
      </c>
      <c r="C13" s="7">
        <v>55</v>
      </c>
      <c r="D13" s="1">
        <v>1</v>
      </c>
      <c r="E13" s="1">
        <v>5012</v>
      </c>
      <c r="F13" s="8">
        <f t="shared" si="1"/>
        <v>270.2</v>
      </c>
      <c r="G13" s="9">
        <f t="shared" si="2"/>
        <v>54</v>
      </c>
      <c r="H13" s="9">
        <f t="shared" si="3"/>
        <v>324.2</v>
      </c>
      <c r="I13" s="1">
        <v>1</v>
      </c>
      <c r="J13" s="1">
        <v>5012</v>
      </c>
      <c r="K13" s="8">
        <f t="shared" si="4"/>
        <v>270.2</v>
      </c>
      <c r="L13" s="9">
        <f t="shared" si="5"/>
        <v>54</v>
      </c>
      <c r="M13" s="9">
        <f t="shared" si="6"/>
        <v>324.2</v>
      </c>
      <c r="N13" s="1">
        <v>1</v>
      </c>
      <c r="O13" s="1">
        <v>5012</v>
      </c>
      <c r="P13" s="8">
        <f t="shared" si="7"/>
        <v>270.2</v>
      </c>
      <c r="Q13" s="9">
        <f t="shared" si="8"/>
        <v>54</v>
      </c>
      <c r="R13" s="9">
        <f t="shared" si="9"/>
        <v>324.2</v>
      </c>
    </row>
    <row r="14" spans="1:18" ht="12" customHeight="1" x14ac:dyDescent="0.2">
      <c r="A14" s="5">
        <f t="shared" si="0"/>
        <v>9</v>
      </c>
      <c r="B14" s="6" t="s">
        <v>10</v>
      </c>
      <c r="C14" s="7">
        <v>94</v>
      </c>
      <c r="D14" s="1">
        <v>1</v>
      </c>
      <c r="E14" s="1">
        <v>5012</v>
      </c>
      <c r="F14" s="8">
        <f t="shared" si="1"/>
        <v>270.2</v>
      </c>
      <c r="G14" s="9">
        <f t="shared" si="2"/>
        <v>54</v>
      </c>
      <c r="H14" s="9">
        <f t="shared" si="3"/>
        <v>324.2</v>
      </c>
      <c r="I14" s="1">
        <v>1</v>
      </c>
      <c r="J14" s="1">
        <v>5012</v>
      </c>
      <c r="K14" s="8">
        <f t="shared" si="4"/>
        <v>270.2</v>
      </c>
      <c r="L14" s="9">
        <f t="shared" si="5"/>
        <v>54</v>
      </c>
      <c r="M14" s="9">
        <f t="shared" si="6"/>
        <v>324.2</v>
      </c>
      <c r="N14" s="1">
        <v>1</v>
      </c>
      <c r="O14" s="1">
        <v>5012</v>
      </c>
      <c r="P14" s="8">
        <f t="shared" si="7"/>
        <v>270.2</v>
      </c>
      <c r="Q14" s="9">
        <f t="shared" si="8"/>
        <v>54</v>
      </c>
      <c r="R14" s="9">
        <f t="shared" si="9"/>
        <v>324.2</v>
      </c>
    </row>
    <row r="15" spans="1:18" ht="12" customHeight="1" x14ac:dyDescent="0.2">
      <c r="A15" s="5">
        <f t="shared" si="0"/>
        <v>10</v>
      </c>
      <c r="B15" s="6" t="s">
        <v>11</v>
      </c>
      <c r="C15" s="7">
        <v>164</v>
      </c>
      <c r="D15" s="1">
        <v>1</v>
      </c>
      <c r="E15" s="1">
        <v>5012</v>
      </c>
      <c r="F15" s="8">
        <f t="shared" si="1"/>
        <v>270.2</v>
      </c>
      <c r="G15" s="9">
        <f t="shared" si="2"/>
        <v>54</v>
      </c>
      <c r="H15" s="9">
        <f t="shared" si="3"/>
        <v>324.2</v>
      </c>
      <c r="I15" s="1">
        <v>1</v>
      </c>
      <c r="J15" s="1">
        <v>5012</v>
      </c>
      <c r="K15" s="8">
        <f t="shared" si="4"/>
        <v>270.2</v>
      </c>
      <c r="L15" s="9">
        <f t="shared" si="5"/>
        <v>54</v>
      </c>
      <c r="M15" s="9">
        <f t="shared" si="6"/>
        <v>324.2</v>
      </c>
      <c r="N15" s="1">
        <v>1</v>
      </c>
      <c r="O15" s="1">
        <v>5012</v>
      </c>
      <c r="P15" s="8">
        <f t="shared" si="7"/>
        <v>270.2</v>
      </c>
      <c r="Q15" s="9">
        <f t="shared" si="8"/>
        <v>54</v>
      </c>
      <c r="R15" s="9">
        <f t="shared" si="9"/>
        <v>324.2</v>
      </c>
    </row>
    <row r="16" spans="1:18" ht="12" customHeight="1" x14ac:dyDescent="0.2">
      <c r="A16" s="5">
        <f t="shared" si="0"/>
        <v>11</v>
      </c>
      <c r="B16" s="6" t="s">
        <v>12</v>
      </c>
      <c r="C16" s="7">
        <v>207</v>
      </c>
      <c r="D16" s="1">
        <v>1</v>
      </c>
      <c r="E16" s="1">
        <v>5012</v>
      </c>
      <c r="F16" s="8">
        <f t="shared" si="1"/>
        <v>270.2</v>
      </c>
      <c r="G16" s="9">
        <f t="shared" si="2"/>
        <v>54</v>
      </c>
      <c r="H16" s="9">
        <f t="shared" si="3"/>
        <v>324.2</v>
      </c>
      <c r="I16" s="1">
        <v>1</v>
      </c>
      <c r="J16" s="1">
        <v>5012</v>
      </c>
      <c r="K16" s="8">
        <f t="shared" si="4"/>
        <v>270.2</v>
      </c>
      <c r="L16" s="9">
        <f t="shared" si="5"/>
        <v>54</v>
      </c>
      <c r="M16" s="9">
        <f t="shared" si="6"/>
        <v>324.2</v>
      </c>
      <c r="N16" s="1">
        <v>1</v>
      </c>
      <c r="O16" s="1">
        <v>5012</v>
      </c>
      <c r="P16" s="8">
        <f t="shared" si="7"/>
        <v>270.2</v>
      </c>
      <c r="Q16" s="9">
        <f t="shared" si="8"/>
        <v>54</v>
      </c>
      <c r="R16" s="9">
        <f t="shared" si="9"/>
        <v>324.2</v>
      </c>
    </row>
    <row r="17" spans="1:18" ht="12" customHeight="1" x14ac:dyDescent="0.2">
      <c r="A17" s="5">
        <f t="shared" si="0"/>
        <v>12</v>
      </c>
      <c r="B17" s="6" t="s">
        <v>13</v>
      </c>
      <c r="C17" s="7">
        <v>50</v>
      </c>
      <c r="D17" s="1">
        <v>1</v>
      </c>
      <c r="E17" s="1">
        <v>5012</v>
      </c>
      <c r="F17" s="8">
        <f t="shared" si="1"/>
        <v>270.2</v>
      </c>
      <c r="G17" s="9">
        <f t="shared" si="2"/>
        <v>54</v>
      </c>
      <c r="H17" s="9">
        <f t="shared" si="3"/>
        <v>324.2</v>
      </c>
      <c r="I17" s="1">
        <v>1</v>
      </c>
      <c r="J17" s="1">
        <v>5012</v>
      </c>
      <c r="K17" s="8">
        <f t="shared" si="4"/>
        <v>270.2</v>
      </c>
      <c r="L17" s="9">
        <f t="shared" si="5"/>
        <v>54</v>
      </c>
      <c r="M17" s="9">
        <f t="shared" si="6"/>
        <v>324.2</v>
      </c>
      <c r="N17" s="1">
        <v>1</v>
      </c>
      <c r="O17" s="1">
        <v>5012</v>
      </c>
      <c r="P17" s="8">
        <f t="shared" si="7"/>
        <v>270.2</v>
      </c>
      <c r="Q17" s="9">
        <f t="shared" si="8"/>
        <v>54</v>
      </c>
      <c r="R17" s="9">
        <f t="shared" si="9"/>
        <v>324.2</v>
      </c>
    </row>
    <row r="18" spans="1:18" ht="12" customHeight="1" x14ac:dyDescent="0.2">
      <c r="A18" s="5">
        <f t="shared" si="0"/>
        <v>13</v>
      </c>
      <c r="B18" s="6" t="s">
        <v>14</v>
      </c>
      <c r="C18" s="7">
        <v>58</v>
      </c>
      <c r="D18" s="1">
        <v>1</v>
      </c>
      <c r="E18" s="1">
        <v>5012</v>
      </c>
      <c r="F18" s="8">
        <f t="shared" si="1"/>
        <v>270.2</v>
      </c>
      <c r="G18" s="9">
        <f t="shared" si="2"/>
        <v>54</v>
      </c>
      <c r="H18" s="9">
        <f t="shared" si="3"/>
        <v>324.2</v>
      </c>
      <c r="I18" s="1">
        <v>1</v>
      </c>
      <c r="J18" s="1">
        <v>5012</v>
      </c>
      <c r="K18" s="8">
        <f t="shared" si="4"/>
        <v>270.2</v>
      </c>
      <c r="L18" s="9">
        <f t="shared" si="5"/>
        <v>54</v>
      </c>
      <c r="M18" s="9">
        <f t="shared" si="6"/>
        <v>324.2</v>
      </c>
      <c r="N18" s="1">
        <v>1</v>
      </c>
      <c r="O18" s="1">
        <v>5012</v>
      </c>
      <c r="P18" s="8">
        <f t="shared" si="7"/>
        <v>270.2</v>
      </c>
      <c r="Q18" s="9">
        <f t="shared" si="8"/>
        <v>54</v>
      </c>
      <c r="R18" s="9">
        <f t="shared" si="9"/>
        <v>324.2</v>
      </c>
    </row>
    <row r="19" spans="1:18" ht="12" customHeight="1" x14ac:dyDescent="0.2">
      <c r="A19" s="5">
        <f t="shared" si="0"/>
        <v>14</v>
      </c>
      <c r="B19" s="6" t="s">
        <v>15</v>
      </c>
      <c r="C19" s="7">
        <v>60</v>
      </c>
      <c r="D19" s="1">
        <v>1</v>
      </c>
      <c r="E19" s="1">
        <v>5012</v>
      </c>
      <c r="F19" s="8">
        <f t="shared" si="1"/>
        <v>270.2</v>
      </c>
      <c r="G19" s="9">
        <f t="shared" si="2"/>
        <v>54</v>
      </c>
      <c r="H19" s="9">
        <f t="shared" si="3"/>
        <v>324.2</v>
      </c>
      <c r="I19" s="1">
        <v>1</v>
      </c>
      <c r="J19" s="1">
        <v>5012</v>
      </c>
      <c r="K19" s="8">
        <f t="shared" si="4"/>
        <v>270.2</v>
      </c>
      <c r="L19" s="9">
        <f t="shared" si="5"/>
        <v>54</v>
      </c>
      <c r="M19" s="9">
        <f t="shared" si="6"/>
        <v>324.2</v>
      </c>
      <c r="N19" s="1">
        <v>1</v>
      </c>
      <c r="O19" s="1">
        <v>5012</v>
      </c>
      <c r="P19" s="8">
        <f t="shared" si="7"/>
        <v>270.2</v>
      </c>
      <c r="Q19" s="9">
        <f t="shared" si="8"/>
        <v>54</v>
      </c>
      <c r="R19" s="9">
        <f t="shared" si="9"/>
        <v>324.2</v>
      </c>
    </row>
    <row r="20" spans="1:18" ht="12" customHeight="1" x14ac:dyDescent="0.2">
      <c r="A20" s="5">
        <f t="shared" si="0"/>
        <v>15</v>
      </c>
      <c r="B20" s="13" t="s">
        <v>16</v>
      </c>
      <c r="C20" s="7">
        <v>92</v>
      </c>
      <c r="D20" s="1">
        <v>1</v>
      </c>
      <c r="E20" s="1">
        <v>5012</v>
      </c>
      <c r="F20" s="8">
        <f t="shared" si="1"/>
        <v>270.2</v>
      </c>
      <c r="G20" s="9">
        <f t="shared" si="2"/>
        <v>54</v>
      </c>
      <c r="H20" s="9">
        <f t="shared" si="3"/>
        <v>324.2</v>
      </c>
      <c r="I20" s="1">
        <v>1</v>
      </c>
      <c r="J20" s="1">
        <v>5012</v>
      </c>
      <c r="K20" s="8">
        <f t="shared" si="4"/>
        <v>270.2</v>
      </c>
      <c r="L20" s="9">
        <f t="shared" si="5"/>
        <v>54</v>
      </c>
      <c r="M20" s="9">
        <f t="shared" si="6"/>
        <v>324.2</v>
      </c>
      <c r="N20" s="1">
        <v>1</v>
      </c>
      <c r="O20" s="1">
        <v>5012</v>
      </c>
      <c r="P20" s="8">
        <f t="shared" si="7"/>
        <v>270.2</v>
      </c>
      <c r="Q20" s="9">
        <f t="shared" si="8"/>
        <v>54</v>
      </c>
      <c r="R20" s="9">
        <f t="shared" si="9"/>
        <v>324.2</v>
      </c>
    </row>
    <row r="21" spans="1:18" ht="12" customHeight="1" x14ac:dyDescent="0.2">
      <c r="A21" s="5">
        <f t="shared" si="0"/>
        <v>16</v>
      </c>
      <c r="B21" s="6" t="s">
        <v>17</v>
      </c>
      <c r="C21" s="14">
        <v>105</v>
      </c>
      <c r="D21" s="1">
        <v>1</v>
      </c>
      <c r="E21" s="1">
        <v>5012</v>
      </c>
      <c r="F21" s="8">
        <f t="shared" si="1"/>
        <v>270.2</v>
      </c>
      <c r="G21" s="9">
        <f t="shared" si="2"/>
        <v>54</v>
      </c>
      <c r="H21" s="9">
        <f t="shared" si="3"/>
        <v>324.2</v>
      </c>
      <c r="I21" s="1">
        <v>1</v>
      </c>
      <c r="J21" s="1">
        <v>5012</v>
      </c>
      <c r="K21" s="8">
        <f t="shared" si="4"/>
        <v>270.2</v>
      </c>
      <c r="L21" s="9">
        <f t="shared" si="5"/>
        <v>54</v>
      </c>
      <c r="M21" s="9">
        <f t="shared" si="6"/>
        <v>324.2</v>
      </c>
      <c r="N21" s="1">
        <v>1</v>
      </c>
      <c r="O21" s="1">
        <v>5012</v>
      </c>
      <c r="P21" s="8">
        <f t="shared" si="7"/>
        <v>270.2</v>
      </c>
      <c r="Q21" s="9">
        <f t="shared" si="8"/>
        <v>54</v>
      </c>
      <c r="R21" s="9">
        <f t="shared" si="9"/>
        <v>324.2</v>
      </c>
    </row>
    <row r="22" spans="1:18" ht="12" customHeight="1" x14ac:dyDescent="0.2">
      <c r="A22" s="5">
        <f t="shared" si="0"/>
        <v>17</v>
      </c>
      <c r="B22" s="6" t="s">
        <v>18</v>
      </c>
      <c r="C22" s="7">
        <v>40</v>
      </c>
      <c r="D22" s="1">
        <v>1</v>
      </c>
      <c r="E22" s="1">
        <v>5012</v>
      </c>
      <c r="F22" s="8">
        <f t="shared" si="1"/>
        <v>270.2</v>
      </c>
      <c r="G22" s="9">
        <f t="shared" si="2"/>
        <v>54</v>
      </c>
      <c r="H22" s="9">
        <f t="shared" si="3"/>
        <v>324.2</v>
      </c>
      <c r="I22" s="1">
        <v>1</v>
      </c>
      <c r="J22" s="1">
        <v>5012</v>
      </c>
      <c r="K22" s="8">
        <f t="shared" si="4"/>
        <v>270.2</v>
      </c>
      <c r="L22" s="9">
        <f t="shared" si="5"/>
        <v>54</v>
      </c>
      <c r="M22" s="9">
        <f t="shared" si="6"/>
        <v>324.2</v>
      </c>
      <c r="N22" s="1">
        <v>1</v>
      </c>
      <c r="O22" s="1">
        <v>5012</v>
      </c>
      <c r="P22" s="8">
        <f t="shared" si="7"/>
        <v>270.2</v>
      </c>
      <c r="Q22" s="9">
        <f t="shared" si="8"/>
        <v>54</v>
      </c>
      <c r="R22" s="9">
        <f t="shared" si="9"/>
        <v>324.2</v>
      </c>
    </row>
    <row r="23" spans="1:18" ht="12" customHeight="1" x14ac:dyDescent="0.2">
      <c r="A23" s="5">
        <f t="shared" si="0"/>
        <v>18</v>
      </c>
      <c r="B23" s="6" t="s">
        <v>19</v>
      </c>
      <c r="C23" s="7">
        <v>50</v>
      </c>
      <c r="D23" s="1">
        <v>1</v>
      </c>
      <c r="E23" s="1">
        <v>5012</v>
      </c>
      <c r="F23" s="8">
        <f t="shared" si="1"/>
        <v>270.2</v>
      </c>
      <c r="G23" s="9">
        <f t="shared" si="2"/>
        <v>54</v>
      </c>
      <c r="H23" s="9">
        <f t="shared" si="3"/>
        <v>324.2</v>
      </c>
      <c r="I23" s="1">
        <v>1</v>
      </c>
      <c r="J23" s="1">
        <v>5012</v>
      </c>
      <c r="K23" s="8">
        <f t="shared" si="4"/>
        <v>270.2</v>
      </c>
      <c r="L23" s="9">
        <f t="shared" si="5"/>
        <v>54</v>
      </c>
      <c r="M23" s="9">
        <f t="shared" si="6"/>
        <v>324.2</v>
      </c>
      <c r="N23" s="1">
        <v>1</v>
      </c>
      <c r="O23" s="1">
        <v>5012</v>
      </c>
      <c r="P23" s="8">
        <f t="shared" si="7"/>
        <v>270.2</v>
      </c>
      <c r="Q23" s="9">
        <f t="shared" si="8"/>
        <v>54</v>
      </c>
      <c r="R23" s="9">
        <f t="shared" si="9"/>
        <v>324.2</v>
      </c>
    </row>
    <row r="24" spans="1:18" ht="12" customHeight="1" x14ac:dyDescent="0.2">
      <c r="A24" s="5">
        <f t="shared" si="0"/>
        <v>19</v>
      </c>
      <c r="B24" s="6" t="s">
        <v>20</v>
      </c>
      <c r="C24" s="7">
        <v>63</v>
      </c>
      <c r="D24" s="1">
        <v>1</v>
      </c>
      <c r="E24" s="1">
        <v>5012</v>
      </c>
      <c r="F24" s="8">
        <f t="shared" si="1"/>
        <v>270.2</v>
      </c>
      <c r="G24" s="9">
        <f t="shared" si="2"/>
        <v>54</v>
      </c>
      <c r="H24" s="9">
        <f t="shared" si="3"/>
        <v>324.2</v>
      </c>
      <c r="I24" s="1">
        <v>1</v>
      </c>
      <c r="J24" s="1">
        <v>5012</v>
      </c>
      <c r="K24" s="8">
        <f t="shared" si="4"/>
        <v>270.2</v>
      </c>
      <c r="L24" s="9">
        <f t="shared" si="5"/>
        <v>54</v>
      </c>
      <c r="M24" s="9">
        <f t="shared" si="6"/>
        <v>324.2</v>
      </c>
      <c r="N24" s="1">
        <v>1</v>
      </c>
      <c r="O24" s="1">
        <v>5012</v>
      </c>
      <c r="P24" s="8">
        <f t="shared" si="7"/>
        <v>270.2</v>
      </c>
      <c r="Q24" s="9">
        <f t="shared" si="8"/>
        <v>54</v>
      </c>
      <c r="R24" s="9">
        <f t="shared" si="9"/>
        <v>324.2</v>
      </c>
    </row>
    <row r="25" spans="1:18" ht="12" customHeight="1" x14ac:dyDescent="0.2">
      <c r="A25" s="5">
        <f t="shared" si="0"/>
        <v>20</v>
      </c>
      <c r="B25" s="6" t="s">
        <v>21</v>
      </c>
      <c r="C25" s="7">
        <v>79</v>
      </c>
      <c r="D25" s="1">
        <v>1</v>
      </c>
      <c r="E25" s="1">
        <v>5012</v>
      </c>
      <c r="F25" s="8">
        <f t="shared" si="1"/>
        <v>270.2</v>
      </c>
      <c r="G25" s="9">
        <f t="shared" si="2"/>
        <v>54</v>
      </c>
      <c r="H25" s="9">
        <f t="shared" si="3"/>
        <v>324.2</v>
      </c>
      <c r="I25" s="1">
        <v>1</v>
      </c>
      <c r="J25" s="1">
        <v>5012</v>
      </c>
      <c r="K25" s="8">
        <f t="shared" si="4"/>
        <v>270.2</v>
      </c>
      <c r="L25" s="9">
        <f t="shared" si="5"/>
        <v>54</v>
      </c>
      <c r="M25" s="9">
        <f t="shared" si="6"/>
        <v>324.2</v>
      </c>
      <c r="N25" s="1">
        <v>1</v>
      </c>
      <c r="O25" s="1">
        <v>5012</v>
      </c>
      <c r="P25" s="8">
        <f t="shared" si="7"/>
        <v>270.2</v>
      </c>
      <c r="Q25" s="9">
        <f t="shared" si="8"/>
        <v>54</v>
      </c>
      <c r="R25" s="9">
        <f t="shared" si="9"/>
        <v>324.2</v>
      </c>
    </row>
    <row r="26" spans="1:18" ht="12" customHeight="1" x14ac:dyDescent="0.2">
      <c r="A26" s="5">
        <f t="shared" si="0"/>
        <v>21</v>
      </c>
      <c r="B26" s="6" t="s">
        <v>22</v>
      </c>
      <c r="C26" s="7">
        <v>63</v>
      </c>
      <c r="D26" s="1">
        <v>1</v>
      </c>
      <c r="E26" s="1">
        <v>5012</v>
      </c>
      <c r="F26" s="8">
        <f t="shared" si="1"/>
        <v>270.2</v>
      </c>
      <c r="G26" s="9">
        <f t="shared" si="2"/>
        <v>54</v>
      </c>
      <c r="H26" s="9">
        <f t="shared" si="3"/>
        <v>324.2</v>
      </c>
      <c r="I26" s="1">
        <v>1</v>
      </c>
      <c r="J26" s="1">
        <v>5012</v>
      </c>
      <c r="K26" s="8">
        <f t="shared" si="4"/>
        <v>270.2</v>
      </c>
      <c r="L26" s="9">
        <f t="shared" si="5"/>
        <v>54</v>
      </c>
      <c r="M26" s="9">
        <f t="shared" si="6"/>
        <v>324.2</v>
      </c>
      <c r="N26" s="1">
        <v>1</v>
      </c>
      <c r="O26" s="1">
        <v>5012</v>
      </c>
      <c r="P26" s="8">
        <f t="shared" si="7"/>
        <v>270.2</v>
      </c>
      <c r="Q26" s="9">
        <f t="shared" si="8"/>
        <v>54</v>
      </c>
      <c r="R26" s="9">
        <f t="shared" si="9"/>
        <v>324.2</v>
      </c>
    </row>
    <row r="27" spans="1:18" ht="12" customHeight="1" x14ac:dyDescent="0.2">
      <c r="A27" s="5">
        <f t="shared" si="0"/>
        <v>22</v>
      </c>
      <c r="B27" s="6" t="s">
        <v>23</v>
      </c>
      <c r="C27" s="7">
        <v>85</v>
      </c>
      <c r="D27" s="1">
        <v>1</v>
      </c>
      <c r="E27" s="1">
        <v>5012</v>
      </c>
      <c r="F27" s="8">
        <f t="shared" si="1"/>
        <v>270.2</v>
      </c>
      <c r="G27" s="9">
        <f t="shared" si="2"/>
        <v>54</v>
      </c>
      <c r="H27" s="9">
        <f t="shared" si="3"/>
        <v>324.2</v>
      </c>
      <c r="I27" s="1">
        <v>1</v>
      </c>
      <c r="J27" s="1">
        <v>5012</v>
      </c>
      <c r="K27" s="8">
        <f t="shared" si="4"/>
        <v>270.2</v>
      </c>
      <c r="L27" s="9">
        <f t="shared" si="5"/>
        <v>54</v>
      </c>
      <c r="M27" s="9">
        <f t="shared" si="6"/>
        <v>324.2</v>
      </c>
      <c r="N27" s="1">
        <v>1</v>
      </c>
      <c r="O27" s="1">
        <v>5012</v>
      </c>
      <c r="P27" s="8">
        <f t="shared" si="7"/>
        <v>270.2</v>
      </c>
      <c r="Q27" s="9">
        <f t="shared" si="8"/>
        <v>54</v>
      </c>
      <c r="R27" s="9">
        <f t="shared" si="9"/>
        <v>324.2</v>
      </c>
    </row>
    <row r="28" spans="1:18" ht="12" customHeight="1" x14ac:dyDescent="0.2">
      <c r="A28" s="5">
        <f t="shared" si="0"/>
        <v>23</v>
      </c>
      <c r="B28" s="6" t="s">
        <v>50</v>
      </c>
      <c r="C28" s="7">
        <v>307</v>
      </c>
      <c r="D28" s="1">
        <v>1</v>
      </c>
      <c r="E28" s="1">
        <v>5012</v>
      </c>
      <c r="F28" s="8">
        <f t="shared" si="1"/>
        <v>270.2</v>
      </c>
      <c r="G28" s="9">
        <f t="shared" si="2"/>
        <v>54</v>
      </c>
      <c r="H28" s="9">
        <f t="shared" si="3"/>
        <v>324.2</v>
      </c>
      <c r="I28" s="1">
        <v>1</v>
      </c>
      <c r="J28" s="1">
        <v>5012</v>
      </c>
      <c r="K28" s="8">
        <f t="shared" si="4"/>
        <v>270.2</v>
      </c>
      <c r="L28" s="9">
        <f t="shared" si="5"/>
        <v>54</v>
      </c>
      <c r="M28" s="9">
        <f t="shared" si="6"/>
        <v>324.2</v>
      </c>
      <c r="N28" s="1">
        <v>1</v>
      </c>
      <c r="O28" s="1">
        <v>5012</v>
      </c>
      <c r="P28" s="8">
        <f t="shared" si="7"/>
        <v>270.2</v>
      </c>
      <c r="Q28" s="9">
        <f t="shared" si="8"/>
        <v>54</v>
      </c>
      <c r="R28" s="9">
        <f t="shared" si="9"/>
        <v>324.2</v>
      </c>
    </row>
    <row r="29" spans="1:18" ht="12" customHeight="1" x14ac:dyDescent="0.2">
      <c r="A29" s="5">
        <f t="shared" si="0"/>
        <v>24</v>
      </c>
      <c r="B29" s="6" t="s">
        <v>24</v>
      </c>
      <c r="C29" s="7">
        <v>51</v>
      </c>
      <c r="D29" s="1">
        <v>1</v>
      </c>
      <c r="E29" s="1">
        <v>5012</v>
      </c>
      <c r="F29" s="8">
        <f t="shared" si="1"/>
        <v>270.2</v>
      </c>
      <c r="G29" s="9">
        <f t="shared" si="2"/>
        <v>54</v>
      </c>
      <c r="H29" s="9">
        <f t="shared" si="3"/>
        <v>324.2</v>
      </c>
      <c r="I29" s="1">
        <v>1</v>
      </c>
      <c r="J29" s="1">
        <v>5012</v>
      </c>
      <c r="K29" s="8">
        <f t="shared" si="4"/>
        <v>270.2</v>
      </c>
      <c r="L29" s="9">
        <f t="shared" si="5"/>
        <v>54</v>
      </c>
      <c r="M29" s="9">
        <f t="shared" si="6"/>
        <v>324.2</v>
      </c>
      <c r="N29" s="1">
        <v>1</v>
      </c>
      <c r="O29" s="1">
        <v>5012</v>
      </c>
      <c r="P29" s="8">
        <f t="shared" si="7"/>
        <v>270.2</v>
      </c>
      <c r="Q29" s="9">
        <f t="shared" si="8"/>
        <v>54</v>
      </c>
      <c r="R29" s="9">
        <f t="shared" si="9"/>
        <v>324.2</v>
      </c>
    </row>
    <row r="30" spans="1:18" ht="12" customHeight="1" x14ac:dyDescent="0.2">
      <c r="A30" s="5">
        <f t="shared" si="0"/>
        <v>25</v>
      </c>
      <c r="B30" s="6" t="s">
        <v>25</v>
      </c>
      <c r="C30" s="7">
        <v>71</v>
      </c>
      <c r="D30" s="1">
        <v>1</v>
      </c>
      <c r="E30" s="1">
        <v>5012</v>
      </c>
      <c r="F30" s="8">
        <f t="shared" si="1"/>
        <v>270.2</v>
      </c>
      <c r="G30" s="9">
        <f t="shared" si="2"/>
        <v>54</v>
      </c>
      <c r="H30" s="9">
        <f t="shared" si="3"/>
        <v>324.2</v>
      </c>
      <c r="I30" s="1">
        <v>1</v>
      </c>
      <c r="J30" s="1">
        <v>5012</v>
      </c>
      <c r="K30" s="8">
        <f t="shared" si="4"/>
        <v>270.2</v>
      </c>
      <c r="L30" s="9">
        <f t="shared" si="5"/>
        <v>54</v>
      </c>
      <c r="M30" s="9">
        <f t="shared" si="6"/>
        <v>324.2</v>
      </c>
      <c r="N30" s="1">
        <v>1</v>
      </c>
      <c r="O30" s="1">
        <v>5012</v>
      </c>
      <c r="P30" s="8">
        <f t="shared" si="7"/>
        <v>270.2</v>
      </c>
      <c r="Q30" s="9">
        <f t="shared" si="8"/>
        <v>54</v>
      </c>
      <c r="R30" s="9">
        <f t="shared" si="9"/>
        <v>324.2</v>
      </c>
    </row>
    <row r="31" spans="1:18" ht="12" customHeight="1" x14ac:dyDescent="0.2">
      <c r="A31" s="5">
        <f t="shared" si="0"/>
        <v>26</v>
      </c>
      <c r="B31" s="13" t="s">
        <v>26</v>
      </c>
      <c r="C31" s="7">
        <v>98</v>
      </c>
      <c r="D31" s="1">
        <v>1</v>
      </c>
      <c r="E31" s="1">
        <v>5012</v>
      </c>
      <c r="F31" s="8">
        <f t="shared" si="1"/>
        <v>270.2</v>
      </c>
      <c r="G31" s="9">
        <f t="shared" si="2"/>
        <v>54</v>
      </c>
      <c r="H31" s="9">
        <f t="shared" si="3"/>
        <v>324.2</v>
      </c>
      <c r="I31" s="1">
        <v>1</v>
      </c>
      <c r="J31" s="1">
        <v>5012</v>
      </c>
      <c r="K31" s="8">
        <f t="shared" si="4"/>
        <v>270.2</v>
      </c>
      <c r="L31" s="9">
        <f t="shared" si="5"/>
        <v>54</v>
      </c>
      <c r="M31" s="9">
        <f t="shared" si="6"/>
        <v>324.2</v>
      </c>
      <c r="N31" s="1">
        <v>1</v>
      </c>
      <c r="O31" s="1">
        <v>5012</v>
      </c>
      <c r="P31" s="8">
        <f t="shared" si="7"/>
        <v>270.2</v>
      </c>
      <c r="Q31" s="9">
        <f t="shared" si="8"/>
        <v>54</v>
      </c>
      <c r="R31" s="9">
        <f t="shared" si="9"/>
        <v>324.2</v>
      </c>
    </row>
    <row r="32" spans="1:18" ht="12" customHeight="1" x14ac:dyDescent="0.2">
      <c r="A32" s="5">
        <f t="shared" si="0"/>
        <v>27</v>
      </c>
      <c r="B32" s="6" t="s">
        <v>27</v>
      </c>
      <c r="C32" s="14">
        <v>105</v>
      </c>
      <c r="D32" s="1">
        <v>1</v>
      </c>
      <c r="E32" s="1">
        <v>5012</v>
      </c>
      <c r="F32" s="8">
        <f t="shared" si="1"/>
        <v>270.2</v>
      </c>
      <c r="G32" s="9">
        <f t="shared" si="2"/>
        <v>54</v>
      </c>
      <c r="H32" s="9">
        <f t="shared" si="3"/>
        <v>324.2</v>
      </c>
      <c r="I32" s="1">
        <v>1</v>
      </c>
      <c r="J32" s="1">
        <v>5012</v>
      </c>
      <c r="K32" s="8">
        <f t="shared" si="4"/>
        <v>270.2</v>
      </c>
      <c r="L32" s="9">
        <f t="shared" si="5"/>
        <v>54</v>
      </c>
      <c r="M32" s="9">
        <f t="shared" si="6"/>
        <v>324.2</v>
      </c>
      <c r="N32" s="1">
        <v>1</v>
      </c>
      <c r="O32" s="1">
        <v>5012</v>
      </c>
      <c r="P32" s="8">
        <f t="shared" si="7"/>
        <v>270.2</v>
      </c>
      <c r="Q32" s="9">
        <f t="shared" si="8"/>
        <v>54</v>
      </c>
      <c r="R32" s="9">
        <f t="shared" si="9"/>
        <v>324.2</v>
      </c>
    </row>
    <row r="33" spans="1:18" ht="12" customHeight="1" x14ac:dyDescent="0.2">
      <c r="A33" s="5">
        <f t="shared" si="0"/>
        <v>28</v>
      </c>
      <c r="B33" s="6" t="s">
        <v>28</v>
      </c>
      <c r="C33" s="7">
        <v>46</v>
      </c>
      <c r="D33" s="1">
        <v>1</v>
      </c>
      <c r="E33" s="1">
        <v>5012</v>
      </c>
      <c r="F33" s="8">
        <f t="shared" si="1"/>
        <v>270.2</v>
      </c>
      <c r="G33" s="9">
        <f t="shared" si="2"/>
        <v>54</v>
      </c>
      <c r="H33" s="9">
        <f t="shared" si="3"/>
        <v>324.2</v>
      </c>
      <c r="I33" s="1">
        <v>1</v>
      </c>
      <c r="J33" s="1">
        <v>5012</v>
      </c>
      <c r="K33" s="8">
        <f t="shared" si="4"/>
        <v>270.2</v>
      </c>
      <c r="L33" s="9">
        <f t="shared" si="5"/>
        <v>54</v>
      </c>
      <c r="M33" s="9">
        <f t="shared" si="6"/>
        <v>324.2</v>
      </c>
      <c r="N33" s="1">
        <v>1</v>
      </c>
      <c r="O33" s="1">
        <v>5012</v>
      </c>
      <c r="P33" s="8">
        <f t="shared" si="7"/>
        <v>270.2</v>
      </c>
      <c r="Q33" s="9">
        <f t="shared" si="8"/>
        <v>54</v>
      </c>
      <c r="R33" s="9">
        <f t="shared" si="9"/>
        <v>324.2</v>
      </c>
    </row>
    <row r="34" spans="1:18" ht="12" customHeight="1" x14ac:dyDescent="0.2">
      <c r="A34" s="5">
        <f t="shared" si="0"/>
        <v>29</v>
      </c>
      <c r="B34" s="6" t="s">
        <v>29</v>
      </c>
      <c r="C34" s="7">
        <v>128</v>
      </c>
      <c r="D34" s="1">
        <v>1</v>
      </c>
      <c r="E34" s="1">
        <v>5012</v>
      </c>
      <c r="F34" s="8">
        <f t="shared" si="1"/>
        <v>270.2</v>
      </c>
      <c r="G34" s="9">
        <f t="shared" si="2"/>
        <v>54</v>
      </c>
      <c r="H34" s="9">
        <f t="shared" si="3"/>
        <v>324.2</v>
      </c>
      <c r="I34" s="1">
        <v>1</v>
      </c>
      <c r="J34" s="1">
        <v>5012</v>
      </c>
      <c r="K34" s="8">
        <f t="shared" si="4"/>
        <v>270.2</v>
      </c>
      <c r="L34" s="9">
        <f t="shared" si="5"/>
        <v>54</v>
      </c>
      <c r="M34" s="9">
        <f t="shared" si="6"/>
        <v>324.2</v>
      </c>
      <c r="N34" s="1">
        <v>1</v>
      </c>
      <c r="O34" s="1">
        <v>5012</v>
      </c>
      <c r="P34" s="8">
        <f t="shared" si="7"/>
        <v>270.2</v>
      </c>
      <c r="Q34" s="9">
        <f t="shared" si="8"/>
        <v>54</v>
      </c>
      <c r="R34" s="9">
        <f t="shared" si="9"/>
        <v>324.2</v>
      </c>
    </row>
    <row r="35" spans="1:18" ht="12" customHeight="1" x14ac:dyDescent="0.2">
      <c r="A35" s="5">
        <f t="shared" si="0"/>
        <v>30</v>
      </c>
      <c r="B35" s="6" t="s">
        <v>30</v>
      </c>
      <c r="C35" s="7">
        <v>68</v>
      </c>
      <c r="D35" s="1">
        <v>1</v>
      </c>
      <c r="E35" s="1">
        <v>5012</v>
      </c>
      <c r="F35" s="8">
        <f t="shared" si="1"/>
        <v>270.2</v>
      </c>
      <c r="G35" s="9">
        <f t="shared" si="2"/>
        <v>54</v>
      </c>
      <c r="H35" s="9">
        <f t="shared" si="3"/>
        <v>324.2</v>
      </c>
      <c r="I35" s="1">
        <v>1</v>
      </c>
      <c r="J35" s="1">
        <v>5012</v>
      </c>
      <c r="K35" s="8">
        <f t="shared" si="4"/>
        <v>270.2</v>
      </c>
      <c r="L35" s="9">
        <f t="shared" si="5"/>
        <v>54</v>
      </c>
      <c r="M35" s="9">
        <f t="shared" si="6"/>
        <v>324.2</v>
      </c>
      <c r="N35" s="1">
        <v>1</v>
      </c>
      <c r="O35" s="1">
        <v>5012</v>
      </c>
      <c r="P35" s="8">
        <f t="shared" si="7"/>
        <v>270.2</v>
      </c>
      <c r="Q35" s="9">
        <f t="shared" si="8"/>
        <v>54</v>
      </c>
      <c r="R35" s="9">
        <f t="shared" si="9"/>
        <v>324.2</v>
      </c>
    </row>
    <row r="36" spans="1:18" ht="12" customHeight="1" x14ac:dyDescent="0.2">
      <c r="A36" s="5">
        <f t="shared" si="0"/>
        <v>31</v>
      </c>
      <c r="B36" s="6" t="s">
        <v>31</v>
      </c>
      <c r="C36" s="7">
        <v>90</v>
      </c>
      <c r="D36" s="1">
        <v>1</v>
      </c>
      <c r="E36" s="1">
        <v>5012</v>
      </c>
      <c r="F36" s="8">
        <f t="shared" si="1"/>
        <v>270.2</v>
      </c>
      <c r="G36" s="9">
        <f t="shared" si="2"/>
        <v>54</v>
      </c>
      <c r="H36" s="9">
        <f t="shared" si="3"/>
        <v>324.2</v>
      </c>
      <c r="I36" s="1">
        <v>1</v>
      </c>
      <c r="J36" s="1">
        <v>5012</v>
      </c>
      <c r="K36" s="8">
        <f t="shared" si="4"/>
        <v>270.2</v>
      </c>
      <c r="L36" s="9">
        <f t="shared" si="5"/>
        <v>54</v>
      </c>
      <c r="M36" s="9">
        <f t="shared" si="6"/>
        <v>324.2</v>
      </c>
      <c r="N36" s="1">
        <v>1</v>
      </c>
      <c r="O36" s="1">
        <v>5012</v>
      </c>
      <c r="P36" s="8">
        <f t="shared" si="7"/>
        <v>270.2</v>
      </c>
      <c r="Q36" s="9">
        <f t="shared" si="8"/>
        <v>54</v>
      </c>
      <c r="R36" s="9">
        <f t="shared" si="9"/>
        <v>324.2</v>
      </c>
    </row>
    <row r="37" spans="1:18" ht="12" customHeight="1" x14ac:dyDescent="0.2">
      <c r="A37" s="5">
        <f t="shared" si="0"/>
        <v>32</v>
      </c>
      <c r="B37" s="6" t="s">
        <v>32</v>
      </c>
      <c r="C37" s="7">
        <v>55</v>
      </c>
      <c r="D37" s="1">
        <v>1</v>
      </c>
      <c r="E37" s="1">
        <v>5012</v>
      </c>
      <c r="F37" s="8">
        <f t="shared" si="1"/>
        <v>270.2</v>
      </c>
      <c r="G37" s="9">
        <f t="shared" si="2"/>
        <v>54</v>
      </c>
      <c r="H37" s="9">
        <f t="shared" si="3"/>
        <v>324.2</v>
      </c>
      <c r="I37" s="1">
        <v>1</v>
      </c>
      <c r="J37" s="1">
        <v>5012</v>
      </c>
      <c r="K37" s="8">
        <f t="shared" si="4"/>
        <v>270.2</v>
      </c>
      <c r="L37" s="9">
        <f t="shared" si="5"/>
        <v>54</v>
      </c>
      <c r="M37" s="9">
        <f t="shared" si="6"/>
        <v>324.2</v>
      </c>
      <c r="N37" s="1">
        <v>1</v>
      </c>
      <c r="O37" s="1">
        <v>5012</v>
      </c>
      <c r="P37" s="8">
        <f t="shared" si="7"/>
        <v>270.2</v>
      </c>
      <c r="Q37" s="9">
        <f t="shared" si="8"/>
        <v>54</v>
      </c>
      <c r="R37" s="9">
        <f t="shared" si="9"/>
        <v>324.2</v>
      </c>
    </row>
    <row r="38" spans="1:18" ht="12" customHeight="1" x14ac:dyDescent="0.2">
      <c r="A38" s="5">
        <f t="shared" si="0"/>
        <v>33</v>
      </c>
      <c r="B38" s="6" t="s">
        <v>33</v>
      </c>
      <c r="C38" s="7">
        <v>59</v>
      </c>
      <c r="D38" s="1">
        <v>1</v>
      </c>
      <c r="E38" s="1">
        <v>5012</v>
      </c>
      <c r="F38" s="8">
        <f t="shared" si="1"/>
        <v>270.2</v>
      </c>
      <c r="G38" s="9">
        <f t="shared" si="2"/>
        <v>54</v>
      </c>
      <c r="H38" s="9">
        <f t="shared" si="3"/>
        <v>324.2</v>
      </c>
      <c r="I38" s="1">
        <v>1</v>
      </c>
      <c r="J38" s="1">
        <v>5012</v>
      </c>
      <c r="K38" s="8">
        <f t="shared" si="4"/>
        <v>270.2</v>
      </c>
      <c r="L38" s="9">
        <f t="shared" si="5"/>
        <v>54</v>
      </c>
      <c r="M38" s="9">
        <f t="shared" si="6"/>
        <v>324.2</v>
      </c>
      <c r="N38" s="1">
        <v>1</v>
      </c>
      <c r="O38" s="1">
        <v>5012</v>
      </c>
      <c r="P38" s="8">
        <f t="shared" si="7"/>
        <v>270.2</v>
      </c>
      <c r="Q38" s="9">
        <f t="shared" si="8"/>
        <v>54</v>
      </c>
      <c r="R38" s="9">
        <f t="shared" si="9"/>
        <v>324.2</v>
      </c>
    </row>
    <row r="39" spans="1:18" ht="12" customHeight="1" x14ac:dyDescent="0.2">
      <c r="A39" s="5">
        <f t="shared" si="0"/>
        <v>34</v>
      </c>
      <c r="B39" s="13" t="s">
        <v>34</v>
      </c>
      <c r="C39" s="7">
        <v>98</v>
      </c>
      <c r="D39" s="1">
        <v>1</v>
      </c>
      <c r="E39" s="1">
        <v>5012</v>
      </c>
      <c r="F39" s="8">
        <f t="shared" si="1"/>
        <v>270.2</v>
      </c>
      <c r="G39" s="9">
        <f t="shared" si="2"/>
        <v>54</v>
      </c>
      <c r="H39" s="9">
        <f t="shared" si="3"/>
        <v>324.2</v>
      </c>
      <c r="I39" s="1">
        <v>1</v>
      </c>
      <c r="J39" s="1">
        <v>5012</v>
      </c>
      <c r="K39" s="8">
        <f t="shared" si="4"/>
        <v>270.2</v>
      </c>
      <c r="L39" s="9">
        <f t="shared" si="5"/>
        <v>54</v>
      </c>
      <c r="M39" s="9">
        <f t="shared" si="6"/>
        <v>324.2</v>
      </c>
      <c r="N39" s="1">
        <v>1</v>
      </c>
      <c r="O39" s="1">
        <v>5012</v>
      </c>
      <c r="P39" s="8">
        <f t="shared" si="7"/>
        <v>270.2</v>
      </c>
      <c r="Q39" s="9">
        <f t="shared" si="8"/>
        <v>54</v>
      </c>
      <c r="R39" s="9">
        <f t="shared" si="9"/>
        <v>324.2</v>
      </c>
    </row>
    <row r="40" spans="1:18" ht="12" customHeight="1" x14ac:dyDescent="0.2">
      <c r="A40" s="5">
        <f t="shared" si="0"/>
        <v>35</v>
      </c>
      <c r="B40" s="6" t="s">
        <v>35</v>
      </c>
      <c r="C40" s="7">
        <v>28</v>
      </c>
      <c r="D40" s="1">
        <v>1</v>
      </c>
      <c r="E40" s="1">
        <v>5012</v>
      </c>
      <c r="F40" s="8">
        <f t="shared" si="1"/>
        <v>270.2</v>
      </c>
      <c r="G40" s="9">
        <f t="shared" si="2"/>
        <v>54</v>
      </c>
      <c r="H40" s="9">
        <f t="shared" si="3"/>
        <v>324.2</v>
      </c>
      <c r="I40" s="1">
        <v>1</v>
      </c>
      <c r="J40" s="1">
        <v>5012</v>
      </c>
      <c r="K40" s="8">
        <f t="shared" si="4"/>
        <v>270.2</v>
      </c>
      <c r="L40" s="9">
        <f t="shared" si="5"/>
        <v>54</v>
      </c>
      <c r="M40" s="9">
        <f t="shared" si="6"/>
        <v>324.2</v>
      </c>
      <c r="N40" s="1">
        <v>1</v>
      </c>
      <c r="O40" s="1">
        <v>5012</v>
      </c>
      <c r="P40" s="8">
        <f t="shared" si="7"/>
        <v>270.2</v>
      </c>
      <c r="Q40" s="9">
        <f t="shared" si="8"/>
        <v>54</v>
      </c>
      <c r="R40" s="9">
        <f t="shared" si="9"/>
        <v>324.2</v>
      </c>
    </row>
    <row r="41" spans="1:18" ht="12" customHeight="1" x14ac:dyDescent="0.2">
      <c r="A41" s="5">
        <f t="shared" si="0"/>
        <v>36</v>
      </c>
      <c r="B41" s="6" t="s">
        <v>36</v>
      </c>
      <c r="C41" s="14">
        <v>50</v>
      </c>
      <c r="D41" s="1">
        <v>1</v>
      </c>
      <c r="E41" s="1">
        <v>5012</v>
      </c>
      <c r="F41" s="8">
        <f t="shared" si="1"/>
        <v>270.2</v>
      </c>
      <c r="G41" s="9">
        <f t="shared" si="2"/>
        <v>54</v>
      </c>
      <c r="H41" s="9">
        <f t="shared" si="3"/>
        <v>324.2</v>
      </c>
      <c r="I41" s="1">
        <v>1</v>
      </c>
      <c r="J41" s="1">
        <v>5012</v>
      </c>
      <c r="K41" s="8">
        <f t="shared" si="4"/>
        <v>270.2</v>
      </c>
      <c r="L41" s="9">
        <f t="shared" si="5"/>
        <v>54</v>
      </c>
      <c r="M41" s="9">
        <f t="shared" si="6"/>
        <v>324.2</v>
      </c>
      <c r="N41" s="1">
        <v>1</v>
      </c>
      <c r="O41" s="1">
        <v>5012</v>
      </c>
      <c r="P41" s="8">
        <f t="shared" si="7"/>
        <v>270.2</v>
      </c>
      <c r="Q41" s="9">
        <f t="shared" si="8"/>
        <v>54</v>
      </c>
      <c r="R41" s="9">
        <f t="shared" si="9"/>
        <v>324.2</v>
      </c>
    </row>
    <row r="42" spans="1:18" ht="12" customHeight="1" x14ac:dyDescent="0.2">
      <c r="A42" s="5">
        <f t="shared" si="0"/>
        <v>37</v>
      </c>
      <c r="B42" s="6" t="s">
        <v>37</v>
      </c>
      <c r="C42" s="7">
        <v>87</v>
      </c>
      <c r="D42" s="1">
        <v>1</v>
      </c>
      <c r="E42" s="1">
        <v>5012</v>
      </c>
      <c r="F42" s="8">
        <f t="shared" si="1"/>
        <v>270.2</v>
      </c>
      <c r="G42" s="9">
        <f t="shared" si="2"/>
        <v>54</v>
      </c>
      <c r="H42" s="9">
        <f t="shared" si="3"/>
        <v>324.2</v>
      </c>
      <c r="I42" s="1">
        <v>1</v>
      </c>
      <c r="J42" s="1">
        <v>5012</v>
      </c>
      <c r="K42" s="8">
        <f t="shared" si="4"/>
        <v>270.2</v>
      </c>
      <c r="L42" s="9">
        <f t="shared" si="5"/>
        <v>54</v>
      </c>
      <c r="M42" s="9">
        <f t="shared" si="6"/>
        <v>324.2</v>
      </c>
      <c r="N42" s="1">
        <v>1</v>
      </c>
      <c r="O42" s="1">
        <v>5012</v>
      </c>
      <c r="P42" s="8">
        <f t="shared" si="7"/>
        <v>270.2</v>
      </c>
      <c r="Q42" s="9">
        <f t="shared" si="8"/>
        <v>54</v>
      </c>
      <c r="R42" s="9">
        <f t="shared" si="9"/>
        <v>324.2</v>
      </c>
    </row>
    <row r="43" spans="1:18" ht="12" customHeight="1" x14ac:dyDescent="0.2">
      <c r="A43" s="5">
        <f t="shared" si="0"/>
        <v>38</v>
      </c>
      <c r="B43" s="6" t="s">
        <v>38</v>
      </c>
      <c r="C43" s="7">
        <v>41</v>
      </c>
      <c r="D43" s="1">
        <v>1</v>
      </c>
      <c r="E43" s="1">
        <v>5012</v>
      </c>
      <c r="F43" s="8">
        <f t="shared" si="1"/>
        <v>270.2</v>
      </c>
      <c r="G43" s="9">
        <f t="shared" si="2"/>
        <v>54</v>
      </c>
      <c r="H43" s="9">
        <f t="shared" si="3"/>
        <v>324.2</v>
      </c>
      <c r="I43" s="1">
        <v>1</v>
      </c>
      <c r="J43" s="1">
        <v>5012</v>
      </c>
      <c r="K43" s="8">
        <f t="shared" si="4"/>
        <v>270.2</v>
      </c>
      <c r="L43" s="9">
        <f t="shared" si="5"/>
        <v>54</v>
      </c>
      <c r="M43" s="9">
        <f t="shared" si="6"/>
        <v>324.2</v>
      </c>
      <c r="N43" s="1">
        <v>1</v>
      </c>
      <c r="O43" s="1">
        <v>5012</v>
      </c>
      <c r="P43" s="8">
        <f t="shared" si="7"/>
        <v>270.2</v>
      </c>
      <c r="Q43" s="9">
        <f t="shared" si="8"/>
        <v>54</v>
      </c>
      <c r="R43" s="9">
        <f t="shared" si="9"/>
        <v>324.2</v>
      </c>
    </row>
    <row r="44" spans="1:18" ht="12" customHeight="1" x14ac:dyDescent="0.2">
      <c r="A44" s="5">
        <f t="shared" si="0"/>
        <v>39</v>
      </c>
      <c r="B44" s="6" t="s">
        <v>39</v>
      </c>
      <c r="C44" s="7">
        <v>79</v>
      </c>
      <c r="D44" s="1">
        <v>1</v>
      </c>
      <c r="E44" s="1">
        <v>5012</v>
      </c>
      <c r="F44" s="8">
        <f t="shared" si="1"/>
        <v>270.2</v>
      </c>
      <c r="G44" s="9">
        <f t="shared" si="2"/>
        <v>54</v>
      </c>
      <c r="H44" s="9">
        <f t="shared" si="3"/>
        <v>324.2</v>
      </c>
      <c r="I44" s="1">
        <v>1</v>
      </c>
      <c r="J44" s="1">
        <v>5012</v>
      </c>
      <c r="K44" s="8">
        <f t="shared" si="4"/>
        <v>270.2</v>
      </c>
      <c r="L44" s="9">
        <f t="shared" si="5"/>
        <v>54</v>
      </c>
      <c r="M44" s="9">
        <f t="shared" si="6"/>
        <v>324.2</v>
      </c>
      <c r="N44" s="1">
        <v>1</v>
      </c>
      <c r="O44" s="1">
        <v>5012</v>
      </c>
      <c r="P44" s="8">
        <f t="shared" si="7"/>
        <v>270.2</v>
      </c>
      <c r="Q44" s="9">
        <f t="shared" si="8"/>
        <v>54</v>
      </c>
      <c r="R44" s="9">
        <f t="shared" si="9"/>
        <v>324.2</v>
      </c>
    </row>
    <row r="45" spans="1:18" ht="12" customHeight="1" x14ac:dyDescent="0.2">
      <c r="A45" s="5">
        <f t="shared" si="0"/>
        <v>40</v>
      </c>
      <c r="B45" s="6" t="s">
        <v>40</v>
      </c>
      <c r="C45" s="7">
        <v>45</v>
      </c>
      <c r="D45" s="1">
        <v>1</v>
      </c>
      <c r="E45" s="1">
        <v>5012</v>
      </c>
      <c r="F45" s="8">
        <f t="shared" si="1"/>
        <v>270.2</v>
      </c>
      <c r="G45" s="9">
        <f t="shared" si="2"/>
        <v>54</v>
      </c>
      <c r="H45" s="9">
        <f t="shared" si="3"/>
        <v>324.2</v>
      </c>
      <c r="I45" s="1">
        <v>1</v>
      </c>
      <c r="J45" s="1">
        <v>5012</v>
      </c>
      <c r="K45" s="8">
        <f t="shared" si="4"/>
        <v>270.2</v>
      </c>
      <c r="L45" s="9">
        <f t="shared" si="5"/>
        <v>54</v>
      </c>
      <c r="M45" s="9">
        <f t="shared" si="6"/>
        <v>324.2</v>
      </c>
      <c r="N45" s="1">
        <v>1</v>
      </c>
      <c r="O45" s="1">
        <v>5012</v>
      </c>
      <c r="P45" s="8">
        <f t="shared" si="7"/>
        <v>270.2</v>
      </c>
      <c r="Q45" s="9">
        <f t="shared" si="8"/>
        <v>54</v>
      </c>
      <c r="R45" s="9">
        <f t="shared" si="9"/>
        <v>324.2</v>
      </c>
    </row>
    <row r="46" spans="1:18" ht="12" customHeight="1" x14ac:dyDescent="0.2">
      <c r="A46" s="5">
        <f t="shared" si="0"/>
        <v>41</v>
      </c>
      <c r="B46" s="6" t="s">
        <v>41</v>
      </c>
      <c r="C46" s="7">
        <v>99</v>
      </c>
      <c r="D46" s="1">
        <v>1</v>
      </c>
      <c r="E46" s="1">
        <v>5012</v>
      </c>
      <c r="F46" s="8">
        <f t="shared" si="1"/>
        <v>270.2</v>
      </c>
      <c r="G46" s="9">
        <f t="shared" si="2"/>
        <v>54</v>
      </c>
      <c r="H46" s="9">
        <f t="shared" si="3"/>
        <v>324.2</v>
      </c>
      <c r="I46" s="1">
        <v>1</v>
      </c>
      <c r="J46" s="1">
        <v>5012</v>
      </c>
      <c r="K46" s="8">
        <f t="shared" si="4"/>
        <v>270.2</v>
      </c>
      <c r="L46" s="9">
        <f t="shared" si="5"/>
        <v>54</v>
      </c>
      <c r="M46" s="9">
        <f t="shared" si="6"/>
        <v>324.2</v>
      </c>
      <c r="N46" s="1">
        <v>1</v>
      </c>
      <c r="O46" s="1">
        <v>5012</v>
      </c>
      <c r="P46" s="8">
        <f t="shared" si="7"/>
        <v>270.2</v>
      </c>
      <c r="Q46" s="9">
        <f t="shared" si="8"/>
        <v>54</v>
      </c>
      <c r="R46" s="9">
        <f t="shared" si="9"/>
        <v>324.2</v>
      </c>
    </row>
    <row r="47" spans="1:18" ht="12" customHeight="1" x14ac:dyDescent="0.2">
      <c r="A47" s="5">
        <f t="shared" si="0"/>
        <v>42</v>
      </c>
      <c r="B47" s="6" t="s">
        <v>42</v>
      </c>
      <c r="C47" s="7">
        <v>49</v>
      </c>
      <c r="D47" s="1">
        <v>1</v>
      </c>
      <c r="E47" s="1">
        <v>5012</v>
      </c>
      <c r="F47" s="8">
        <f t="shared" si="1"/>
        <v>270.2</v>
      </c>
      <c r="G47" s="9">
        <f t="shared" si="2"/>
        <v>54</v>
      </c>
      <c r="H47" s="9">
        <f t="shared" si="3"/>
        <v>324.2</v>
      </c>
      <c r="I47" s="1">
        <v>1</v>
      </c>
      <c r="J47" s="1">
        <v>5012</v>
      </c>
      <c r="K47" s="8">
        <f t="shared" si="4"/>
        <v>270.2</v>
      </c>
      <c r="L47" s="9">
        <f t="shared" si="5"/>
        <v>54</v>
      </c>
      <c r="M47" s="9">
        <f t="shared" si="6"/>
        <v>324.2</v>
      </c>
      <c r="N47" s="1">
        <v>1</v>
      </c>
      <c r="O47" s="1">
        <v>5012</v>
      </c>
      <c r="P47" s="8">
        <f t="shared" si="7"/>
        <v>270.2</v>
      </c>
      <c r="Q47" s="9">
        <f t="shared" si="8"/>
        <v>54</v>
      </c>
      <c r="R47" s="9">
        <f t="shared" si="9"/>
        <v>324.2</v>
      </c>
    </row>
    <row r="48" spans="1:18" ht="12.75" customHeight="1" x14ac:dyDescent="0.2">
      <c r="A48" s="5">
        <f t="shared" si="0"/>
        <v>43</v>
      </c>
      <c r="B48" s="15" t="s">
        <v>43</v>
      </c>
      <c r="C48" s="7">
        <v>61</v>
      </c>
      <c r="D48" s="1">
        <v>1</v>
      </c>
      <c r="E48" s="1">
        <v>5012</v>
      </c>
      <c r="F48" s="8">
        <f t="shared" si="1"/>
        <v>270.2</v>
      </c>
      <c r="G48" s="9">
        <f t="shared" si="2"/>
        <v>54</v>
      </c>
      <c r="H48" s="9">
        <f t="shared" si="3"/>
        <v>324.2</v>
      </c>
      <c r="I48" s="1">
        <v>1</v>
      </c>
      <c r="J48" s="1">
        <v>5012</v>
      </c>
      <c r="K48" s="8">
        <f t="shared" si="4"/>
        <v>270.2</v>
      </c>
      <c r="L48" s="9">
        <f t="shared" si="5"/>
        <v>54</v>
      </c>
      <c r="M48" s="9">
        <f t="shared" si="6"/>
        <v>324.2</v>
      </c>
      <c r="N48" s="1">
        <v>1</v>
      </c>
      <c r="O48" s="1">
        <v>5012</v>
      </c>
      <c r="P48" s="8">
        <f t="shared" si="7"/>
        <v>270.2</v>
      </c>
      <c r="Q48" s="9">
        <f t="shared" si="8"/>
        <v>54</v>
      </c>
      <c r="R48" s="9">
        <f t="shared" si="9"/>
        <v>324.2</v>
      </c>
    </row>
    <row r="49" spans="1:18" ht="15" x14ac:dyDescent="0.25">
      <c r="A49" s="52" t="s">
        <v>44</v>
      </c>
      <c r="B49" s="52"/>
      <c r="C49" s="16">
        <f t="shared" ref="C49" si="10">SUM(C6:C48)</f>
        <v>4066</v>
      </c>
      <c r="D49" s="16">
        <f t="shared" ref="D49" si="11">SUM(D6:D48)</f>
        <v>44</v>
      </c>
      <c r="E49" s="17"/>
      <c r="F49" s="18">
        <f t="shared" ref="F49" si="12">SUM(F6:F48)</f>
        <v>11888.700000000006</v>
      </c>
      <c r="G49" s="19">
        <f>SUM(G6:G48)</f>
        <v>2376.1</v>
      </c>
      <c r="H49" s="20">
        <f>SUM(H6:H48)</f>
        <v>14264.80000000001</v>
      </c>
      <c r="I49" s="16">
        <f t="shared" ref="I49" si="13">SUM(I6:I48)</f>
        <v>44</v>
      </c>
      <c r="J49" s="17"/>
      <c r="K49" s="18">
        <f t="shared" ref="K49" si="14">SUM(K6:K48)</f>
        <v>11888.700000000006</v>
      </c>
      <c r="L49" s="19">
        <f>SUM(L6:L48)</f>
        <v>2376.1</v>
      </c>
      <c r="M49" s="20">
        <f>SUM(M6:M48)</f>
        <v>14264.80000000001</v>
      </c>
      <c r="N49" s="16">
        <f t="shared" ref="N49" si="15">SUM(N6:N48)</f>
        <v>44</v>
      </c>
      <c r="O49" s="17"/>
      <c r="P49" s="18">
        <f t="shared" ref="P49" si="16">SUM(P6:P48)</f>
        <v>11888.700000000006</v>
      </c>
      <c r="Q49" s="19">
        <f>SUM(Q6:Q48)</f>
        <v>2376.1</v>
      </c>
      <c r="R49" s="20">
        <f>SUM(R6:R48)</f>
        <v>14264.80000000001</v>
      </c>
    </row>
    <row r="51" spans="1:18" hidden="1" x14ac:dyDescent="0.2">
      <c r="D51" s="2" t="s">
        <v>104</v>
      </c>
    </row>
    <row r="52" spans="1:18" hidden="1" x14ac:dyDescent="0.2">
      <c r="B52" s="28" t="s">
        <v>49</v>
      </c>
      <c r="C52" s="29"/>
      <c r="D52" s="30">
        <v>9006037.8000000007</v>
      </c>
      <c r="E52" s="30">
        <v>3634277.5</v>
      </c>
      <c r="F52" s="30">
        <f>D52+14260.4</f>
        <v>9020298.2000000011</v>
      </c>
      <c r="G52" s="30">
        <f>E52+14260.4</f>
        <v>3648537.9</v>
      </c>
    </row>
    <row r="53" spans="1:18" hidden="1" x14ac:dyDescent="0.2">
      <c r="B53" s="28" t="s">
        <v>51</v>
      </c>
      <c r="C53" s="29"/>
      <c r="D53" s="30">
        <v>8727033.3000000007</v>
      </c>
      <c r="E53" s="30">
        <v>3411621.6</v>
      </c>
      <c r="F53" s="30">
        <f t="shared" ref="F53:G58" si="17">D53+14260.4</f>
        <v>8741293.7000000011</v>
      </c>
      <c r="G53" s="30">
        <f t="shared" si="17"/>
        <v>3425882</v>
      </c>
    </row>
    <row r="54" spans="1:18" hidden="1" x14ac:dyDescent="0.2">
      <c r="B54" s="28" t="s">
        <v>96</v>
      </c>
      <c r="C54" s="29"/>
      <c r="D54" s="30">
        <v>8997681.5</v>
      </c>
      <c r="E54" s="30">
        <v>3602919</v>
      </c>
      <c r="F54" s="30">
        <f t="shared" si="17"/>
        <v>9011941.9000000004</v>
      </c>
      <c r="G54" s="30">
        <f t="shared" si="17"/>
        <v>3617179.4</v>
      </c>
    </row>
    <row r="55" spans="1:18" hidden="1" x14ac:dyDescent="0.2">
      <c r="B55" s="28" t="s">
        <v>99</v>
      </c>
      <c r="C55" s="29"/>
      <c r="D55" s="30">
        <v>10695345</v>
      </c>
      <c r="E55" s="30">
        <v>4058840</v>
      </c>
      <c r="F55" s="30">
        <f t="shared" si="17"/>
        <v>10709605.4</v>
      </c>
      <c r="G55" s="30">
        <f t="shared" si="17"/>
        <v>4073100.4</v>
      </c>
    </row>
    <row r="56" spans="1:18" hidden="1" x14ac:dyDescent="0.2">
      <c r="B56" s="28" t="s">
        <v>100</v>
      </c>
      <c r="C56" s="29"/>
      <c r="D56" s="30">
        <v>12306133.800000001</v>
      </c>
      <c r="E56" s="30">
        <v>4144845.6</v>
      </c>
      <c r="F56" s="30">
        <f t="shared" si="17"/>
        <v>12320394.200000001</v>
      </c>
      <c r="G56" s="30">
        <f t="shared" si="17"/>
        <v>4159106</v>
      </c>
    </row>
    <row r="57" spans="1:18" hidden="1" x14ac:dyDescent="0.2">
      <c r="B57" s="28" t="s">
        <v>101</v>
      </c>
      <c r="C57" s="29"/>
      <c r="D57" s="30">
        <v>13491816.9</v>
      </c>
      <c r="E57" s="30">
        <v>4226274.2</v>
      </c>
      <c r="F57" s="30">
        <f t="shared" si="17"/>
        <v>13506077.300000001</v>
      </c>
      <c r="G57" s="30">
        <f t="shared" si="17"/>
        <v>4240534.6000000006</v>
      </c>
    </row>
    <row r="58" spans="1:18" hidden="1" x14ac:dyDescent="0.2">
      <c r="B58" s="28" t="s">
        <v>102</v>
      </c>
      <c r="C58" s="29"/>
      <c r="D58" s="30">
        <v>14645154.800000001</v>
      </c>
      <c r="E58" s="30">
        <v>4272726</v>
      </c>
      <c r="F58" s="30">
        <f t="shared" si="17"/>
        <v>14659415.200000001</v>
      </c>
      <c r="G58" s="30">
        <f t="shared" si="17"/>
        <v>4286986.4000000004</v>
      </c>
    </row>
    <row r="59" spans="1:18" hidden="1" x14ac:dyDescent="0.2">
      <c r="B59" s="28" t="s">
        <v>103</v>
      </c>
      <c r="C59" s="29"/>
      <c r="D59" s="30">
        <f>SUM(D52:D58)</f>
        <v>77869203.100000009</v>
      </c>
      <c r="E59" s="30">
        <f t="shared" ref="E59:G59" si="18">SUM(E52:E58)</f>
        <v>27351503.899999999</v>
      </c>
      <c r="F59" s="30">
        <f t="shared" si="18"/>
        <v>77969025.900000006</v>
      </c>
      <c r="G59" s="30">
        <f t="shared" si="18"/>
        <v>27451326.700000003</v>
      </c>
    </row>
    <row r="60" spans="1:18" hidden="1" x14ac:dyDescent="0.2">
      <c r="D60" s="2">
        <v>77869203.099999994</v>
      </c>
    </row>
    <row r="61" spans="1:18" hidden="1" x14ac:dyDescent="0.2">
      <c r="D61" s="27">
        <f>D59-D60</f>
        <v>0</v>
      </c>
    </row>
    <row r="62" spans="1:18" hidden="1" x14ac:dyDescent="0.2"/>
    <row r="63" spans="1:18" hidden="1" x14ac:dyDescent="0.2"/>
  </sheetData>
  <mergeCells count="23">
    <mergeCell ref="A1:R1"/>
    <mergeCell ref="A3:A5"/>
    <mergeCell ref="B3:B5"/>
    <mergeCell ref="D3:H3"/>
    <mergeCell ref="I3:M3"/>
    <mergeCell ref="N3:R3"/>
    <mergeCell ref="C4:C5"/>
    <mergeCell ref="D4:D5"/>
    <mergeCell ref="E4:E5"/>
    <mergeCell ref="F4:F5"/>
    <mergeCell ref="Q4:Q5"/>
    <mergeCell ref="R4:R5"/>
    <mergeCell ref="G4:G5"/>
    <mergeCell ref="H4:H5"/>
    <mergeCell ref="I4:I5"/>
    <mergeCell ref="J4:J5"/>
    <mergeCell ref="O4:O5"/>
    <mergeCell ref="P4:P5"/>
    <mergeCell ref="K4:K5"/>
    <mergeCell ref="L4:L5"/>
    <mergeCell ref="A49:B49"/>
    <mergeCell ref="M4:M5"/>
    <mergeCell ref="N4:N5"/>
  </mergeCells>
  <printOptions horizontalCentered="1" gridLines="1"/>
  <pageMargins left="0" right="0" top="0.39370078740157483" bottom="0" header="0" footer="0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2013-2015 гг (списки)</vt:lpstr>
      <vt:lpstr>2013-2015 гг (списки) (до14)</vt:lpstr>
      <vt:lpstr>2013-2015 гг (списки) (60)</vt:lpstr>
      <vt:lpstr>2013-2015 гг (списки) (100)</vt:lpstr>
      <vt:lpstr>2013-2015 гг (списки) (101)</vt:lpstr>
      <vt:lpstr>2013-2015 гг (списки) (вед)</vt:lpstr>
      <vt:lpstr>2013-2015 гг (1 кат) </vt:lpstr>
      <vt:lpstr>1 сп 2 кат</vt:lpstr>
      <vt:lpstr>1 сп 2 кат (2)</vt:lpstr>
      <vt:lpstr>приложение на 2019</vt:lpstr>
      <vt:lpstr>приложение на 2020-21г</vt:lpstr>
      <vt:lpstr>секвест</vt:lpstr>
      <vt:lpstr>'приложение на 2019'!Заголовки_для_печати</vt:lpstr>
      <vt:lpstr>'приложение на 2020-21г'!Заголовки_для_печати</vt:lpstr>
      <vt:lpstr>'приложение на 2019'!Область_печати</vt:lpstr>
      <vt:lpstr>'приложение на 2020-21г'!Область_печати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Минфин области</cp:lastModifiedBy>
  <cp:lastPrinted>2018-10-26T11:19:46Z</cp:lastPrinted>
  <dcterms:created xsi:type="dcterms:W3CDTF">2011-03-03T03:23:25Z</dcterms:created>
  <dcterms:modified xsi:type="dcterms:W3CDTF">2018-10-30T15:19:00Z</dcterms:modified>
</cp:coreProperties>
</file>